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F290" i="9"/>
  <c r="F289" i="9"/>
  <c r="H288" i="9"/>
  <c r="G288" i="9"/>
  <c r="E288" i="9" s="1"/>
  <c r="B288" i="9" s="1"/>
  <c r="F288" i="9"/>
  <c r="F287" i="9"/>
  <c r="F286" i="9"/>
  <c r="H285" i="9"/>
  <c r="G285" i="9"/>
  <c r="E285" i="9" s="1"/>
  <c r="B285" i="9" s="1"/>
  <c r="F285" i="9"/>
  <c r="H284" i="9"/>
  <c r="E284" i="9" s="1"/>
  <c r="B284" i="9" s="1"/>
  <c r="G284" i="9"/>
  <c r="F284" i="9"/>
  <c r="H283" i="9"/>
  <c r="G283" i="9"/>
  <c r="F283" i="9"/>
  <c r="F282" i="9"/>
  <c r="H281" i="9"/>
  <c r="G281" i="9"/>
  <c r="F281" i="9"/>
  <c r="H280" i="9"/>
  <c r="E280" i="9" s="1"/>
  <c r="B280" i="9" s="1"/>
  <c r="G280" i="9"/>
  <c r="F280" i="9"/>
  <c r="H279" i="9"/>
  <c r="G279" i="9"/>
  <c r="F279" i="9"/>
  <c r="F278" i="9"/>
  <c r="F275" i="9" s="1"/>
  <c r="F277" i="9"/>
  <c r="F276" i="9"/>
  <c r="L274" i="9"/>
  <c r="F274" i="9" s="1"/>
  <c r="H274" i="9"/>
  <c r="I273" i="9"/>
  <c r="H273" i="9"/>
  <c r="F273" i="9"/>
  <c r="E272" i="9"/>
  <c r="M271" i="9"/>
  <c r="L271" i="9"/>
  <c r="F271" i="9"/>
  <c r="B271" i="9" s="1"/>
  <c r="E271" i="9"/>
  <c r="M270" i="9"/>
  <c r="L270" i="9"/>
  <c r="F270" i="9"/>
  <c r="B270" i="9" s="1"/>
  <c r="E270" i="9"/>
  <c r="M269" i="9"/>
  <c r="F269" i="9" s="1"/>
  <c r="L269" i="9"/>
  <c r="E269" i="9"/>
  <c r="B269" i="9" s="1"/>
  <c r="M268" i="9"/>
  <c r="F268" i="9" s="1"/>
  <c r="L268" i="9"/>
  <c r="E268" i="9"/>
  <c r="B268" i="9" s="1"/>
  <c r="M267" i="9"/>
  <c r="L267" i="9"/>
  <c r="F267" i="9" s="1"/>
  <c r="E267" i="9"/>
  <c r="M266" i="9"/>
  <c r="L266" i="9"/>
  <c r="F266" i="9" s="1"/>
  <c r="E266" i="9"/>
  <c r="M265" i="9"/>
  <c r="L265" i="9"/>
  <c r="F265" i="9" s="1"/>
  <c r="B265" i="9" s="1"/>
  <c r="E265" i="9"/>
  <c r="M264" i="9"/>
  <c r="L264" i="9"/>
  <c r="F264" i="9" s="1"/>
  <c r="B264" i="9" s="1"/>
  <c r="E264" i="9"/>
  <c r="M263" i="9"/>
  <c r="L263" i="9"/>
  <c r="F263" i="9"/>
  <c r="B263" i="9" s="1"/>
  <c r="E263" i="9"/>
  <c r="M262" i="9"/>
  <c r="L262" i="9"/>
  <c r="F262" i="9"/>
  <c r="B262" i="9" s="1"/>
  <c r="E262" i="9"/>
  <c r="M261" i="9"/>
  <c r="F261" i="9" s="1"/>
  <c r="L261" i="9"/>
  <c r="E261" i="9"/>
  <c r="M260" i="9"/>
  <c r="F260" i="9" s="1"/>
  <c r="L260" i="9"/>
  <c r="E260" i="9"/>
  <c r="M259" i="9"/>
  <c r="L259" i="9"/>
  <c r="F259" i="9" s="1"/>
  <c r="E259" i="9"/>
  <c r="B259" i="9" s="1"/>
  <c r="M258" i="9"/>
  <c r="L258" i="9"/>
  <c r="F258" i="9" s="1"/>
  <c r="E258" i="9"/>
  <c r="B258" i="9" s="1"/>
  <c r="M257" i="9"/>
  <c r="L257" i="9"/>
  <c r="F257" i="9" s="1"/>
  <c r="B257" i="9" s="1"/>
  <c r="E257" i="9"/>
  <c r="M256" i="9"/>
  <c r="L256" i="9"/>
  <c r="F256" i="9" s="1"/>
  <c r="B256" i="9" s="1"/>
  <c r="E256" i="9"/>
  <c r="M255" i="9"/>
  <c r="L255" i="9"/>
  <c r="F255" i="9"/>
  <c r="B255" i="9" s="1"/>
  <c r="E255" i="9"/>
  <c r="M254" i="9"/>
  <c r="L254" i="9"/>
  <c r="F254" i="9"/>
  <c r="B254" i="9" s="1"/>
  <c r="E254" i="9"/>
  <c r="M253" i="9"/>
  <c r="F253" i="9" s="1"/>
  <c r="L253" i="9"/>
  <c r="E253" i="9"/>
  <c r="B253" i="9" s="1"/>
  <c r="M252" i="9"/>
  <c r="F252" i="9" s="1"/>
  <c r="L252" i="9"/>
  <c r="E252" i="9"/>
  <c r="M251" i="9"/>
  <c r="L251" i="9"/>
  <c r="F251" i="9" s="1"/>
  <c r="E251" i="9"/>
  <c r="M250" i="9"/>
  <c r="L250" i="9"/>
  <c r="F250" i="9" s="1"/>
  <c r="E250" i="9"/>
  <c r="M249" i="9"/>
  <c r="L249" i="9"/>
  <c r="F249" i="9" s="1"/>
  <c r="B249" i="9" s="1"/>
  <c r="E249" i="9"/>
  <c r="M248" i="9"/>
  <c r="L248" i="9"/>
  <c r="F248" i="9" s="1"/>
  <c r="B248" i="9" s="1"/>
  <c r="E248" i="9"/>
  <c r="M247" i="9"/>
  <c r="L247" i="9"/>
  <c r="F247" i="9"/>
  <c r="B247" i="9" s="1"/>
  <c r="E247" i="9"/>
  <c r="M246" i="9"/>
  <c r="L246" i="9"/>
  <c r="F246" i="9"/>
  <c r="B246" i="9" s="1"/>
  <c r="E246" i="9"/>
  <c r="M245" i="9"/>
  <c r="F245" i="9" s="1"/>
  <c r="L245" i="9"/>
  <c r="E245" i="9"/>
  <c r="M244" i="9"/>
  <c r="F244" i="9" s="1"/>
  <c r="L244" i="9"/>
  <c r="E244" i="9"/>
  <c r="B244" i="9" s="1"/>
  <c r="M243" i="9"/>
  <c r="L243" i="9"/>
  <c r="F243" i="9" s="1"/>
  <c r="E243" i="9"/>
  <c r="M242" i="9"/>
  <c r="L242" i="9"/>
  <c r="F242" i="9" s="1"/>
  <c r="E242" i="9"/>
  <c r="M241" i="9"/>
  <c r="L241" i="9"/>
  <c r="F241" i="9" s="1"/>
  <c r="B241" i="9" s="1"/>
  <c r="E241" i="9"/>
  <c r="M240" i="9"/>
  <c r="L240" i="9"/>
  <c r="F240" i="9" s="1"/>
  <c r="B240" i="9" s="1"/>
  <c r="E240" i="9"/>
  <c r="M239" i="9"/>
  <c r="L239" i="9"/>
  <c r="F239" i="9"/>
  <c r="E239" i="9"/>
  <c r="B239" i="9"/>
  <c r="M238" i="9"/>
  <c r="L238" i="9"/>
  <c r="F238" i="9"/>
  <c r="B238" i="9" s="1"/>
  <c r="E238" i="9"/>
  <c r="M237" i="9"/>
  <c r="L237" i="9"/>
  <c r="F237" i="9"/>
  <c r="E237" i="9"/>
  <c r="M236" i="9"/>
  <c r="F236" i="9" s="1"/>
  <c r="L236" i="9"/>
  <c r="E236" i="9"/>
  <c r="M235" i="9"/>
  <c r="L235" i="9"/>
  <c r="E235" i="9"/>
  <c r="M234" i="9"/>
  <c r="L234" i="9"/>
  <c r="F234" i="9" s="1"/>
  <c r="E234" i="9"/>
  <c r="B234" i="9" s="1"/>
  <c r="M233" i="9"/>
  <c r="L233" i="9"/>
  <c r="F233" i="9" s="1"/>
  <c r="B233" i="9" s="1"/>
  <c r="E233" i="9"/>
  <c r="M232" i="9"/>
  <c r="L232" i="9"/>
  <c r="F232" i="9" s="1"/>
  <c r="B232" i="9" s="1"/>
  <c r="E232" i="9"/>
  <c r="M231" i="9"/>
  <c r="L231" i="9"/>
  <c r="F231" i="9"/>
  <c r="E231" i="9"/>
  <c r="B231" i="9"/>
  <c r="M230" i="9"/>
  <c r="L230" i="9"/>
  <c r="F230" i="9"/>
  <c r="B230" i="9" s="1"/>
  <c r="E230" i="9"/>
  <c r="M229" i="9"/>
  <c r="L229" i="9"/>
  <c r="F229" i="9"/>
  <c r="E229" i="9"/>
  <c r="M228" i="9"/>
  <c r="F228" i="9" s="1"/>
  <c r="L228" i="9"/>
  <c r="E228" i="9"/>
  <c r="B228" i="9" s="1"/>
  <c r="M227" i="9"/>
  <c r="L227" i="9"/>
  <c r="F227" i="9" s="1"/>
  <c r="E227" i="9"/>
  <c r="M226" i="9"/>
  <c r="L226" i="9"/>
  <c r="E226" i="9"/>
  <c r="H225" i="9"/>
  <c r="G225" i="9"/>
  <c r="F225" i="9"/>
  <c r="M224" i="9"/>
  <c r="L224" i="9"/>
  <c r="F224" i="9" s="1"/>
  <c r="B224" i="9" s="1"/>
  <c r="E224" i="9"/>
  <c r="M223" i="9"/>
  <c r="L223" i="9"/>
  <c r="F223" i="9"/>
  <c r="E223" i="9"/>
  <c r="B223" i="9"/>
  <c r="M222" i="9"/>
  <c r="L222" i="9"/>
  <c r="F222" i="9" s="1"/>
  <c r="B222" i="9" s="1"/>
  <c r="E222" i="9"/>
  <c r="M221" i="9"/>
  <c r="L221" i="9"/>
  <c r="E221" i="9"/>
  <c r="M220" i="9"/>
  <c r="L220" i="9"/>
  <c r="E220" i="9"/>
  <c r="M219" i="9"/>
  <c r="L219" i="9"/>
  <c r="E219" i="9"/>
  <c r="M218" i="9"/>
  <c r="L218" i="9"/>
  <c r="F218" i="9" s="1"/>
  <c r="E218" i="9"/>
  <c r="M217" i="9"/>
  <c r="L217" i="9"/>
  <c r="E217" i="9"/>
  <c r="M216" i="9"/>
  <c r="L216" i="9"/>
  <c r="E216" i="9"/>
  <c r="M215" i="9"/>
  <c r="L215" i="9"/>
  <c r="F215" i="9"/>
  <c r="E215" i="9"/>
  <c r="B215" i="9"/>
  <c r="M214" i="9"/>
  <c r="L214" i="9"/>
  <c r="E214" i="9"/>
  <c r="M213" i="9"/>
  <c r="L213" i="9"/>
  <c r="F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F157" i="9"/>
  <c r="E157" i="9"/>
  <c r="B157" i="9" s="1"/>
  <c r="H156" i="9"/>
  <c r="G156" i="9"/>
  <c r="E156" i="9" s="1"/>
  <c r="B156" i="9" s="1"/>
  <c r="F156" i="9"/>
  <c r="H155" i="9"/>
  <c r="G155" i="9"/>
  <c r="E155" i="9" s="1"/>
  <c r="B155" i="9" s="1"/>
  <c r="F155" i="9"/>
  <c r="H154" i="9"/>
  <c r="G154" i="9"/>
  <c r="E154" i="9" s="1"/>
  <c r="B154" i="9" s="1"/>
  <c r="F154" i="9"/>
  <c r="H153" i="9"/>
  <c r="E153" i="9" s="1"/>
  <c r="B153" i="9" s="1"/>
  <c r="G153" i="9"/>
  <c r="F153" i="9"/>
  <c r="H152" i="9"/>
  <c r="E152" i="9" s="1"/>
  <c r="B152" i="9" s="1"/>
  <c r="G152" i="9"/>
  <c r="F152" i="9"/>
  <c r="H151" i="9"/>
  <c r="E151" i="9" s="1"/>
  <c r="B151" i="9" s="1"/>
  <c r="G151" i="9"/>
  <c r="F151" i="9"/>
  <c r="H150" i="9"/>
  <c r="E150" i="9" s="1"/>
  <c r="B150" i="9" s="1"/>
  <c r="G150" i="9"/>
  <c r="F150" i="9"/>
  <c r="H149" i="9"/>
  <c r="G149" i="9"/>
  <c r="F149" i="9"/>
  <c r="E149" i="9"/>
  <c r="B149" i="9" s="1"/>
  <c r="H148" i="9"/>
  <c r="G148" i="9"/>
  <c r="E148" i="9" s="1"/>
  <c r="B148" i="9" s="1"/>
  <c r="F148" i="9"/>
  <c r="H147" i="9"/>
  <c r="G147" i="9"/>
  <c r="E147" i="9" s="1"/>
  <c r="B147" i="9" s="1"/>
  <c r="F147" i="9"/>
  <c r="H146" i="9"/>
  <c r="G146" i="9"/>
  <c r="E146" i="9" s="1"/>
  <c r="F146" i="9"/>
  <c r="B146" i="9"/>
  <c r="H145" i="9"/>
  <c r="E145" i="9" s="1"/>
  <c r="B145" i="9" s="1"/>
  <c r="G145" i="9"/>
  <c r="F145" i="9"/>
  <c r="H144" i="9"/>
  <c r="E144" i="9" s="1"/>
  <c r="B144" i="9" s="1"/>
  <c r="G144" i="9"/>
  <c r="F144" i="9"/>
  <c r="H143" i="9"/>
  <c r="G143" i="9"/>
  <c r="F143" i="9"/>
  <c r="F142" i="9"/>
  <c r="H141" i="9"/>
  <c r="G141" i="9"/>
  <c r="F141" i="9"/>
  <c r="E141" i="9"/>
  <c r="B141" i="9" s="1"/>
  <c r="H140" i="9"/>
  <c r="G140" i="9"/>
  <c r="E140" i="9" s="1"/>
  <c r="B140" i="9" s="1"/>
  <c r="F140" i="9"/>
  <c r="H139" i="9"/>
  <c r="G139" i="9"/>
  <c r="E139" i="9" s="1"/>
  <c r="B139" i="9" s="1"/>
  <c r="F139" i="9"/>
  <c r="H138" i="9"/>
  <c r="G138" i="9"/>
  <c r="E138" i="9" s="1"/>
  <c r="B138" i="9" s="1"/>
  <c r="F138" i="9"/>
  <c r="H137" i="9"/>
  <c r="E137" i="9" s="1"/>
  <c r="B137" i="9" s="1"/>
  <c r="G137" i="9"/>
  <c r="F137" i="9"/>
  <c r="H136" i="9"/>
  <c r="E136" i="9" s="1"/>
  <c r="G136" i="9"/>
  <c r="F136" i="9"/>
  <c r="H135" i="9"/>
  <c r="E135" i="9" s="1"/>
  <c r="B135" i="9" s="1"/>
  <c r="G135" i="9"/>
  <c r="F135" i="9"/>
  <c r="H134" i="9"/>
  <c r="E134" i="9" s="1"/>
  <c r="B134" i="9" s="1"/>
  <c r="G134" i="9"/>
  <c r="F134" i="9"/>
  <c r="H133" i="9"/>
  <c r="G133" i="9"/>
  <c r="F133" i="9"/>
  <c r="E133" i="9"/>
  <c r="B133" i="9" s="1"/>
  <c r="H132" i="9"/>
  <c r="G132" i="9"/>
  <c r="E132" i="9" s="1"/>
  <c r="B132" i="9" s="1"/>
  <c r="F132" i="9"/>
  <c r="H131" i="9"/>
  <c r="G131" i="9"/>
  <c r="E131" i="9" s="1"/>
  <c r="B131" i="9" s="1"/>
  <c r="F131" i="9"/>
  <c r="H130" i="9"/>
  <c r="G130" i="9"/>
  <c r="E130" i="9" s="1"/>
  <c r="F130" i="9"/>
  <c r="B130" i="9"/>
  <c r="H129" i="9"/>
  <c r="E129" i="9" s="1"/>
  <c r="B129" i="9" s="1"/>
  <c r="G129" i="9"/>
  <c r="F129" i="9"/>
  <c r="H128" i="9"/>
  <c r="E128" i="9" s="1"/>
  <c r="B128" i="9" s="1"/>
  <c r="G128" i="9"/>
  <c r="F128" i="9"/>
  <c r="H127" i="9"/>
  <c r="E127" i="9" s="1"/>
  <c r="B127" i="9" s="1"/>
  <c r="G127" i="9"/>
  <c r="F127" i="9"/>
  <c r="H126" i="9"/>
  <c r="E126" i="9" s="1"/>
  <c r="B126" i="9" s="1"/>
  <c r="G126" i="9"/>
  <c r="F126" i="9"/>
  <c r="H125" i="9"/>
  <c r="G125" i="9"/>
  <c r="F125" i="9"/>
  <c r="E125" i="9"/>
  <c r="B125" i="9" s="1"/>
  <c r="H124" i="9"/>
  <c r="G124" i="9"/>
  <c r="E124" i="9" s="1"/>
  <c r="B124" i="9" s="1"/>
  <c r="F124" i="9"/>
  <c r="H123" i="9"/>
  <c r="G123" i="9"/>
  <c r="E123" i="9" s="1"/>
  <c r="B123" i="9" s="1"/>
  <c r="F123" i="9"/>
  <c r="H122" i="9"/>
  <c r="G122" i="9"/>
  <c r="E122" i="9" s="1"/>
  <c r="B122" i="9" s="1"/>
  <c r="F122" i="9"/>
  <c r="H121" i="9"/>
  <c r="E121" i="9" s="1"/>
  <c r="B121" i="9" s="1"/>
  <c r="G121" i="9"/>
  <c r="F121" i="9"/>
  <c r="H120" i="9"/>
  <c r="E120" i="9" s="1"/>
  <c r="G120" i="9"/>
  <c r="F120" i="9"/>
  <c r="H119" i="9"/>
  <c r="G119" i="9"/>
  <c r="F119" i="9"/>
  <c r="E119" i="9"/>
  <c r="B119" i="9" s="1"/>
  <c r="H118" i="9"/>
  <c r="E118" i="9" s="1"/>
  <c r="B118" i="9" s="1"/>
  <c r="G118" i="9"/>
  <c r="F118" i="9"/>
  <c r="H117" i="9"/>
  <c r="G117" i="9"/>
  <c r="F117" i="9"/>
  <c r="E117" i="9"/>
  <c r="B117" i="9" s="1"/>
  <c r="H116" i="9"/>
  <c r="G116" i="9"/>
  <c r="E116" i="9" s="1"/>
  <c r="B116" i="9" s="1"/>
  <c r="F116" i="9"/>
  <c r="H115" i="9"/>
  <c r="G115" i="9"/>
  <c r="E115" i="9" s="1"/>
  <c r="B115" i="9" s="1"/>
  <c r="F115" i="9"/>
  <c r="H114" i="9"/>
  <c r="G114" i="9"/>
  <c r="E114" i="9" s="1"/>
  <c r="F114" i="9"/>
  <c r="B114" i="9"/>
  <c r="H113" i="9"/>
  <c r="G113" i="9"/>
  <c r="F113" i="9"/>
  <c r="B113" i="9" s="1"/>
  <c r="E113" i="9"/>
  <c r="H112" i="9"/>
  <c r="E112" i="9" s="1"/>
  <c r="G112" i="9"/>
  <c r="F112" i="9"/>
  <c r="H111" i="9"/>
  <c r="E111" i="9" s="1"/>
  <c r="B111" i="9" s="1"/>
  <c r="G111" i="9"/>
  <c r="F111" i="9"/>
  <c r="H110" i="9"/>
  <c r="E110" i="9" s="1"/>
  <c r="B110" i="9" s="1"/>
  <c r="G110" i="9"/>
  <c r="F110" i="9"/>
  <c r="H109" i="9"/>
  <c r="G109" i="9"/>
  <c r="F109" i="9"/>
  <c r="E109" i="9"/>
  <c r="B109" i="9" s="1"/>
  <c r="H108" i="9"/>
  <c r="G108" i="9"/>
  <c r="E108" i="9" s="1"/>
  <c r="B108" i="9" s="1"/>
  <c r="F108" i="9"/>
  <c r="H107" i="9"/>
  <c r="G107" i="9"/>
  <c r="E107" i="9" s="1"/>
  <c r="B107" i="9" s="1"/>
  <c r="F107" i="9"/>
  <c r="H106" i="9"/>
  <c r="G106" i="9"/>
  <c r="E106" i="9" s="1"/>
  <c r="F106" i="9"/>
  <c r="B106" i="9"/>
  <c r="H105" i="9"/>
  <c r="G105" i="9"/>
  <c r="F105" i="9"/>
  <c r="E105" i="9"/>
  <c r="B105" i="9" s="1"/>
  <c r="H104" i="9"/>
  <c r="E104" i="9" s="1"/>
  <c r="B104" i="9" s="1"/>
  <c r="G104" i="9"/>
  <c r="F104" i="9"/>
  <c r="H103" i="9"/>
  <c r="E103" i="9" s="1"/>
  <c r="B103" i="9" s="1"/>
  <c r="G103" i="9"/>
  <c r="F103" i="9"/>
  <c r="H102" i="9"/>
  <c r="E102" i="9" s="1"/>
  <c r="B102" i="9" s="1"/>
  <c r="G102" i="9"/>
  <c r="F102" i="9"/>
  <c r="H101" i="9"/>
  <c r="G101" i="9"/>
  <c r="E101" i="9" s="1"/>
  <c r="B101" i="9" s="1"/>
  <c r="F101" i="9"/>
  <c r="H100" i="9"/>
  <c r="G100" i="9"/>
  <c r="E100" i="9" s="1"/>
  <c r="B100" i="9" s="1"/>
  <c r="F100" i="9"/>
  <c r="H99" i="9"/>
  <c r="G99" i="9"/>
  <c r="E99" i="9" s="1"/>
  <c r="B99" i="9" s="1"/>
  <c r="F99" i="9"/>
  <c r="H98" i="9"/>
  <c r="G98" i="9"/>
  <c r="E98" i="9" s="1"/>
  <c r="F98" i="9"/>
  <c r="B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G92" i="9"/>
  <c r="E92" i="9" s="1"/>
  <c r="B92" i="9" s="1"/>
  <c r="F92" i="9"/>
  <c r="H91" i="9"/>
  <c r="G91" i="9"/>
  <c r="E91" i="9" s="1"/>
  <c r="B91" i="9" s="1"/>
  <c r="F91" i="9"/>
  <c r="H90" i="9"/>
  <c r="G90" i="9"/>
  <c r="E90" i="9" s="1"/>
  <c r="B90" i="9" s="1"/>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G84" i="9"/>
  <c r="E84" i="9" s="1"/>
  <c r="B84" i="9" s="1"/>
  <c r="F84" i="9"/>
  <c r="H83" i="9"/>
  <c r="G83" i="9"/>
  <c r="E83" i="9" s="1"/>
  <c r="B83" i="9" s="1"/>
  <c r="F83" i="9"/>
  <c r="H82" i="9"/>
  <c r="G82" i="9"/>
  <c r="E82" i="9" s="1"/>
  <c r="F82" i="9"/>
  <c r="B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G76" i="9"/>
  <c r="E76" i="9" s="1"/>
  <c r="B76" i="9" s="1"/>
  <c r="F76" i="9"/>
  <c r="H75" i="9"/>
  <c r="G75" i="9"/>
  <c r="E75" i="9" s="1"/>
  <c r="B75" i="9" s="1"/>
  <c r="F75" i="9"/>
  <c r="H74" i="9"/>
  <c r="G74" i="9"/>
  <c r="E74" i="9" s="1"/>
  <c r="F74" i="9"/>
  <c r="B74" i="9"/>
  <c r="H73" i="9"/>
  <c r="G73" i="9"/>
  <c r="F73" i="9"/>
  <c r="E73" i="9"/>
  <c r="B73" i="9" s="1"/>
  <c r="H72" i="9"/>
  <c r="E72" i="9" s="1"/>
  <c r="B72" i="9" s="1"/>
  <c r="G72" i="9"/>
  <c r="F72" i="9"/>
  <c r="H71" i="9"/>
  <c r="G71" i="9"/>
  <c r="F71" i="9"/>
  <c r="E71" i="9"/>
  <c r="B71" i="9" s="1"/>
  <c r="H70" i="9"/>
  <c r="E70" i="9" s="1"/>
  <c r="B70" i="9" s="1"/>
  <c r="G70" i="9"/>
  <c r="F70" i="9"/>
  <c r="H69" i="9"/>
  <c r="G69" i="9"/>
  <c r="F69" i="9"/>
  <c r="H68" i="9"/>
  <c r="G68" i="9"/>
  <c r="F68" i="9"/>
  <c r="H67" i="9"/>
  <c r="G67" i="9"/>
  <c r="E67" i="9" s="1"/>
  <c r="B67" i="9" s="1"/>
  <c r="F67" i="9"/>
  <c r="H66" i="9"/>
  <c r="G66" i="9"/>
  <c r="F66" i="9"/>
  <c r="H65" i="9"/>
  <c r="E65" i="9" s="1"/>
  <c r="B65" i="9" s="1"/>
  <c r="G65" i="9"/>
  <c r="F65" i="9"/>
  <c r="H64" i="9"/>
  <c r="E64" i="9" s="1"/>
  <c r="B64" i="9" s="1"/>
  <c r="G64" i="9"/>
  <c r="F64" i="9"/>
  <c r="H63" i="9"/>
  <c r="G63" i="9"/>
  <c r="E63" i="9" s="1"/>
  <c r="B63" i="9" s="1"/>
  <c r="F63" i="9"/>
  <c r="H62" i="9"/>
  <c r="E62" i="9" s="1"/>
  <c r="B62" i="9" s="1"/>
  <c r="G62" i="9"/>
  <c r="F62" i="9"/>
  <c r="H61" i="9"/>
  <c r="E61" i="9" s="1"/>
  <c r="B61" i="9" s="1"/>
  <c r="G61" i="9"/>
  <c r="F61" i="9"/>
  <c r="H60" i="9"/>
  <c r="G60" i="9"/>
  <c r="F60" i="9"/>
  <c r="E60" i="9"/>
  <c r="B60" i="9"/>
  <c r="H59" i="9"/>
  <c r="G59" i="9"/>
  <c r="E59" i="9" s="1"/>
  <c r="F59" i="9"/>
  <c r="B59" i="9"/>
  <c r="H58" i="9"/>
  <c r="G58" i="9"/>
  <c r="F58" i="9"/>
  <c r="H57" i="9"/>
  <c r="G57" i="9"/>
  <c r="F57" i="9"/>
  <c r="E57" i="9"/>
  <c r="B57" i="9" s="1"/>
  <c r="H56" i="9"/>
  <c r="G56" i="9"/>
  <c r="F56" i="9"/>
  <c r="H55" i="9"/>
  <c r="G55" i="9"/>
  <c r="E55" i="9" s="1"/>
  <c r="B55" i="9" s="1"/>
  <c r="F55" i="9"/>
  <c r="H54" i="9"/>
  <c r="G54" i="9"/>
  <c r="E54" i="9" s="1"/>
  <c r="B54" i="9" s="1"/>
  <c r="F54" i="9"/>
  <c r="H53" i="9"/>
  <c r="G53" i="9"/>
  <c r="F53" i="9"/>
  <c r="H52" i="9"/>
  <c r="G52" i="9"/>
  <c r="F52" i="9"/>
  <c r="E52" i="9"/>
  <c r="B52" i="9" s="1"/>
  <c r="H51" i="9"/>
  <c r="G51" i="9"/>
  <c r="E51" i="9" s="1"/>
  <c r="F51" i="9"/>
  <c r="B51" i="9"/>
  <c r="H50" i="9"/>
  <c r="G50" i="9"/>
  <c r="E50" i="9" s="1"/>
  <c r="F50" i="9"/>
  <c r="B50" i="9" s="1"/>
  <c r="H49" i="9"/>
  <c r="G49" i="9"/>
  <c r="F49" i="9"/>
  <c r="E49" i="9"/>
  <c r="B49" i="9" s="1"/>
  <c r="H48" i="9"/>
  <c r="G48" i="9"/>
  <c r="F48" i="9"/>
  <c r="E48" i="9"/>
  <c r="H47" i="9"/>
  <c r="G47" i="9"/>
  <c r="E47" i="9" s="1"/>
  <c r="B47" i="9" s="1"/>
  <c r="F47" i="9"/>
  <c r="H46" i="9"/>
  <c r="G46" i="9"/>
  <c r="F46" i="9"/>
  <c r="H45" i="9"/>
  <c r="G45" i="9"/>
  <c r="E45" i="9" s="1"/>
  <c r="B45" i="9" s="1"/>
  <c r="F45" i="9"/>
  <c r="H44" i="9"/>
  <c r="G44" i="9"/>
  <c r="F44" i="9"/>
  <c r="H43" i="9"/>
  <c r="G43" i="9"/>
  <c r="F43" i="9"/>
  <c r="H42" i="9"/>
  <c r="G42" i="9"/>
  <c r="F42" i="9"/>
  <c r="H41" i="9"/>
  <c r="G41" i="9"/>
  <c r="E41" i="9" s="1"/>
  <c r="B41" i="9" s="1"/>
  <c r="F41" i="9"/>
  <c r="H40" i="9"/>
  <c r="G40" i="9"/>
  <c r="F40" i="9"/>
  <c r="H39" i="9"/>
  <c r="G39" i="9"/>
  <c r="F39" i="9"/>
  <c r="H38" i="9"/>
  <c r="G38" i="9"/>
  <c r="E38" i="9" s="1"/>
  <c r="B38" i="9" s="1"/>
  <c r="F38" i="9"/>
  <c r="H37" i="9"/>
  <c r="G37" i="9"/>
  <c r="E37" i="9" s="1"/>
  <c r="B37" i="9" s="1"/>
  <c r="F37" i="9"/>
  <c r="H36" i="9"/>
  <c r="G36" i="9"/>
  <c r="F36" i="9"/>
  <c r="E36" i="9"/>
  <c r="B36" i="9" s="1"/>
  <c r="H35" i="9"/>
  <c r="G35" i="9"/>
  <c r="E35" i="9" s="1"/>
  <c r="F35" i="9"/>
  <c r="B35" i="9"/>
  <c r="H34" i="9"/>
  <c r="G34" i="9"/>
  <c r="E34" i="9" s="1"/>
  <c r="F34" i="9"/>
  <c r="B34" i="9" s="1"/>
  <c r="H33" i="9"/>
  <c r="G33" i="9"/>
  <c r="F33" i="9"/>
  <c r="E33" i="9"/>
  <c r="B33" i="9" s="1"/>
  <c r="H32" i="9"/>
  <c r="G32" i="9"/>
  <c r="F32" i="9"/>
  <c r="E32" i="9"/>
  <c r="B32" i="9" s="1"/>
  <c r="H31" i="9"/>
  <c r="G31" i="9"/>
  <c r="E31" i="9" s="1"/>
  <c r="B31" i="9" s="1"/>
  <c r="F31" i="9"/>
  <c r="H30" i="9"/>
  <c r="G30" i="9"/>
  <c r="E30" i="9" s="1"/>
  <c r="B30" i="9" s="1"/>
  <c r="F30" i="9"/>
  <c r="H29" i="9"/>
  <c r="G29" i="9"/>
  <c r="E29" i="9" s="1"/>
  <c r="B29" i="9" s="1"/>
  <c r="F29" i="9"/>
  <c r="H28" i="9"/>
  <c r="G28" i="9"/>
  <c r="E28" i="9" s="1"/>
  <c r="B28" i="9" s="1"/>
  <c r="F28" i="9"/>
  <c r="H27" i="9"/>
  <c r="G27" i="9"/>
  <c r="F27" i="9"/>
  <c r="H26" i="9"/>
  <c r="G26" i="9"/>
  <c r="F26" i="9"/>
  <c r="H25" i="9"/>
  <c r="G25" i="9"/>
  <c r="F25" i="9"/>
  <c r="H24" i="9"/>
  <c r="G24" i="9"/>
  <c r="F24" i="9"/>
  <c r="H23" i="9"/>
  <c r="E23" i="9" s="1"/>
  <c r="B23" i="9" s="1"/>
  <c r="G23" i="9"/>
  <c r="F23" i="9"/>
  <c r="H22" i="9"/>
  <c r="E22" i="9" s="1"/>
  <c r="B22" i="9" s="1"/>
  <c r="G22" i="9"/>
  <c r="F22" i="9"/>
  <c r="H21" i="9"/>
  <c r="G21" i="9"/>
  <c r="E21" i="9" s="1"/>
  <c r="B21" i="9" s="1"/>
  <c r="F21" i="9"/>
  <c r="F20" i="9"/>
  <c r="F4" i="9"/>
  <c r="O3" i="9"/>
  <c r="G274" i="9" s="1"/>
  <c r="E274" i="9" s="1"/>
  <c r="B274" i="9" s="1"/>
  <c r="I3" i="9"/>
  <c r="H3" i="9"/>
  <c r="G3" i="9"/>
  <c r="D101" i="8"/>
  <c r="D95" i="8"/>
  <c r="D90" i="8"/>
  <c r="D85" i="8"/>
  <c r="D80" i="8"/>
  <c r="D75" i="8"/>
  <c r="D49" i="8" s="1"/>
  <c r="D70" i="8"/>
  <c r="D65" i="8"/>
  <c r="D60" i="8"/>
  <c r="D55" i="8"/>
  <c r="D50" i="8"/>
  <c r="D44" i="8"/>
  <c r="D43" i="8" s="1"/>
  <c r="D36" i="8"/>
  <c r="D26" i="8"/>
  <c r="D18" i="8"/>
  <c r="D8" i="8"/>
  <c r="E44" i="7"/>
  <c r="D44" i="7"/>
  <c r="E39" i="7"/>
  <c r="E38" i="7" s="1"/>
  <c r="D39" i="7"/>
  <c r="E30" i="7"/>
  <c r="D30" i="7"/>
  <c r="D22" i="7" s="1"/>
  <c r="H30" i="3" s="1"/>
  <c r="E23" i="7"/>
  <c r="E22" i="7" s="1"/>
  <c r="D23" i="7"/>
  <c r="E14" i="7"/>
  <c r="E6" i="7" s="1"/>
  <c r="D1437" i="1" s="1"/>
  <c r="D14" i="7"/>
  <c r="E7" i="7"/>
  <c r="D7" i="7"/>
  <c r="D6" i="7" s="1"/>
  <c r="F140" i="6"/>
  <c r="F139" i="6"/>
  <c r="F138" i="6"/>
  <c r="F137" i="6"/>
  <c r="F136" i="6"/>
  <c r="F135" i="6"/>
  <c r="F134" i="6"/>
  <c r="F133" i="6"/>
  <c r="F132" i="6"/>
  <c r="F131" i="6"/>
  <c r="E130" i="6"/>
  <c r="D130" i="6"/>
  <c r="F130" i="6" s="1"/>
  <c r="E129" i="6"/>
  <c r="D1423" i="1" s="1"/>
  <c r="F128" i="6"/>
  <c r="F127" i="6"/>
  <c r="F126" i="6"/>
  <c r="F125" i="6"/>
  <c r="F124" i="6"/>
  <c r="F123" i="6"/>
  <c r="E122" i="6"/>
  <c r="D122" i="6"/>
  <c r="F122" i="6" s="1"/>
  <c r="F121" i="6"/>
  <c r="F120" i="6"/>
  <c r="F119" i="6"/>
  <c r="E118" i="6"/>
  <c r="D118" i="6"/>
  <c r="F117" i="6"/>
  <c r="F116" i="6"/>
  <c r="E115" i="6"/>
  <c r="D115" i="6"/>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3" i="6"/>
  <c r="F52" i="6"/>
  <c r="F51" i="6"/>
  <c r="E50" i="6"/>
  <c r="D50" i="6"/>
  <c r="F50" i="6" s="1"/>
  <c r="F49" i="6"/>
  <c r="F48" i="6"/>
  <c r="F47" i="6"/>
  <c r="F46" i="6"/>
  <c r="F45" i="6"/>
  <c r="F44" i="6"/>
  <c r="F43" i="6"/>
  <c r="E43" i="6"/>
  <c r="D43" i="6"/>
  <c r="F42" i="6"/>
  <c r="F41" i="6"/>
  <c r="F40"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s="1"/>
  <c r="F257" i="5"/>
  <c r="F256" i="5"/>
  <c r="F255" i="5"/>
  <c r="F254" i="5"/>
  <c r="F253" i="5"/>
  <c r="F252" i="5"/>
  <c r="F251" i="5"/>
  <c r="E250" i="5"/>
  <c r="D250" i="5"/>
  <c r="F250" i="5" s="1"/>
  <c r="F249" i="5"/>
  <c r="F248" i="5"/>
  <c r="F247" i="5"/>
  <c r="E246" i="5"/>
  <c r="D246" i="5"/>
  <c r="F244" i="5"/>
  <c r="F243" i="5"/>
  <c r="F242" i="5"/>
  <c r="E242" i="5"/>
  <c r="D242" i="5"/>
  <c r="F241" i="5"/>
  <c r="F240" i="5"/>
  <c r="E239" i="5"/>
  <c r="D239" i="5"/>
  <c r="D238" i="5" s="1"/>
  <c r="E238"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D206" i="5" s="1"/>
  <c r="F205" i="5"/>
  <c r="F204" i="5"/>
  <c r="F203" i="5"/>
  <c r="F202" i="5"/>
  <c r="F201" i="5"/>
  <c r="F200" i="5"/>
  <c r="F199" i="5"/>
  <c r="E198" i="5"/>
  <c r="D198" i="5"/>
  <c r="F198" i="5" s="1"/>
  <c r="F197" i="5"/>
  <c r="F196" i="5"/>
  <c r="F195" i="5"/>
  <c r="F194" i="5"/>
  <c r="F193" i="5"/>
  <c r="F192" i="5"/>
  <c r="E191" i="5"/>
  <c r="D191" i="5"/>
  <c r="F191" i="5" s="1"/>
  <c r="F190" i="5"/>
  <c r="E190" i="5"/>
  <c r="H291" i="9" s="1"/>
  <c r="D190" i="5"/>
  <c r="G291" i="9" s="1"/>
  <c r="E291" i="9" s="1"/>
  <c r="B291" i="9" s="1"/>
  <c r="F189" i="5"/>
  <c r="F188" i="5"/>
  <c r="F187" i="5"/>
  <c r="F186" i="5"/>
  <c r="F185" i="5"/>
  <c r="F184" i="5"/>
  <c r="F183" i="5"/>
  <c r="F182" i="5"/>
  <c r="F181" i="5"/>
  <c r="E180" i="5"/>
  <c r="E177" i="5" s="1"/>
  <c r="D180" i="5"/>
  <c r="C1157" i="1"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F142" i="5"/>
  <c r="E142" i="5"/>
  <c r="D142" i="5"/>
  <c r="F141" i="5"/>
  <c r="F140" i="5"/>
  <c r="F139" i="5"/>
  <c r="F138" i="5"/>
  <c r="F137" i="5"/>
  <c r="F136" i="5"/>
  <c r="E135" i="5"/>
  <c r="D135" i="5"/>
  <c r="D134" i="5"/>
  <c r="F133" i="5"/>
  <c r="F132" i="5"/>
  <c r="F131" i="5"/>
  <c r="F130" i="5"/>
  <c r="F129" i="5"/>
  <c r="F128" i="5"/>
  <c r="F127" i="5"/>
  <c r="E126" i="5"/>
  <c r="D126" i="5"/>
  <c r="F126" i="5" s="1"/>
  <c r="F125" i="5"/>
  <c r="F124" i="5"/>
  <c r="F123" i="5"/>
  <c r="F122" i="5"/>
  <c r="F121" i="5"/>
  <c r="F120" i="5"/>
  <c r="F119" i="5"/>
  <c r="E119" i="5"/>
  <c r="E118" i="5" s="1"/>
  <c r="D119" i="5"/>
  <c r="D118" i="5" s="1"/>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86" i="9" s="1"/>
  <c r="F87" i="5"/>
  <c r="D87" i="5"/>
  <c r="F86" i="5"/>
  <c r="F85" i="5"/>
  <c r="F84" i="5"/>
  <c r="F83" i="5"/>
  <c r="F82" i="5"/>
  <c r="F81" i="5"/>
  <c r="F80" i="5"/>
  <c r="F79" i="5"/>
  <c r="E79" i="5"/>
  <c r="D79" i="5"/>
  <c r="E78" i="5"/>
  <c r="D78" i="5"/>
  <c r="F77" i="5"/>
  <c r="F76" i="5"/>
  <c r="F75" i="5"/>
  <c r="F74" i="5"/>
  <c r="F73" i="5"/>
  <c r="F72" i="5"/>
  <c r="F71" i="5"/>
  <c r="E70" i="5"/>
  <c r="E69" i="5"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2" i="9" s="1"/>
  <c r="D603" i="4"/>
  <c r="G142" i="9" s="1"/>
  <c r="F602" i="4"/>
  <c r="F601" i="4"/>
  <c r="F600" i="4"/>
  <c r="F599" i="4"/>
  <c r="E599" i="4"/>
  <c r="D599" i="4"/>
  <c r="F598" i="4"/>
  <c r="F597" i="4"/>
  <c r="F596" i="4"/>
  <c r="F595" i="4"/>
  <c r="E594" i="4"/>
  <c r="E593" i="4" s="1"/>
  <c r="D594" i="4"/>
  <c r="F594" i="4" s="1"/>
  <c r="D593" i="4"/>
  <c r="F593" i="4" s="1"/>
  <c r="F592" i="4"/>
  <c r="F591" i="4"/>
  <c r="E590" i="4"/>
  <c r="D590" i="4"/>
  <c r="F590" i="4" s="1"/>
  <c r="F589" i="4"/>
  <c r="F588" i="4"/>
  <c r="E587" i="4"/>
  <c r="D587" i="4"/>
  <c r="F587" i="4" s="1"/>
  <c r="F586" i="4"/>
  <c r="F585" i="4"/>
  <c r="E585" i="4"/>
  <c r="E580" i="4" s="1"/>
  <c r="D585" i="4"/>
  <c r="F584" i="4"/>
  <c r="F583" i="4"/>
  <c r="F582" i="4"/>
  <c r="F581" i="4"/>
  <c r="E581" i="4"/>
  <c r="D581" i="4"/>
  <c r="D580" i="4" s="1"/>
  <c r="F580" i="4" s="1"/>
  <c r="F579" i="4"/>
  <c r="F578" i="4"/>
  <c r="F577" i="4"/>
  <c r="E577" i="4"/>
  <c r="D577" i="4"/>
  <c r="F576" i="4"/>
  <c r="F575" i="4"/>
  <c r="E574" i="4"/>
  <c r="D574" i="4"/>
  <c r="D567" i="4" s="1"/>
  <c r="F567" i="4" s="1"/>
  <c r="F573" i="4"/>
  <c r="F572" i="4"/>
  <c r="F571" i="4"/>
  <c r="E571" i="4"/>
  <c r="D571" i="4"/>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E529" i="4" s="1"/>
  <c r="D530" i="4"/>
  <c r="D529" i="4" s="1"/>
  <c r="F527" i="4"/>
  <c r="F526" i="4"/>
  <c r="F525" i="4"/>
  <c r="E525" i="4"/>
  <c r="D525" i="4"/>
  <c r="F524" i="4"/>
  <c r="F523" i="4"/>
  <c r="E522" i="4"/>
  <c r="D522" i="4"/>
  <c r="D515" i="4" s="1"/>
  <c r="F515" i="4" s="1"/>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E472" i="4" s="1"/>
  <c r="D473" i="4"/>
  <c r="D472" i="4" s="1"/>
  <c r="F472" i="4" s="1"/>
  <c r="F471" i="4"/>
  <c r="F470" i="4"/>
  <c r="F469" i="4"/>
  <c r="E469" i="4"/>
  <c r="D469" i="4"/>
  <c r="F468" i="4"/>
  <c r="F467" i="4"/>
  <c r="F466" i="4"/>
  <c r="E466" i="4"/>
  <c r="D466" i="4"/>
  <c r="F465" i="4"/>
  <c r="F464" i="4"/>
  <c r="F463" i="4"/>
  <c r="E463" i="4"/>
  <c r="D463" i="4"/>
  <c r="F462" i="4"/>
  <c r="F461" i="4"/>
  <c r="E460" i="4"/>
  <c r="E459" i="4" s="1"/>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E420" i="4" s="1"/>
  <c r="D430" i="4"/>
  <c r="F429" i="4"/>
  <c r="F428" i="4"/>
  <c r="E427" i="4"/>
  <c r="D427" i="4"/>
  <c r="F427" i="4" s="1"/>
  <c r="F426" i="4"/>
  <c r="F425" i="4"/>
  <c r="F424" i="4"/>
  <c r="F423" i="4"/>
  <c r="F422" i="4"/>
  <c r="E422" i="4"/>
  <c r="D422" i="4"/>
  <c r="D421" i="4"/>
  <c r="E418" i="4"/>
  <c r="D418" i="4"/>
  <c r="F418" i="4" s="1"/>
  <c r="E417" i="4"/>
  <c r="D417" i="4"/>
  <c r="F417" i="4" s="1"/>
  <c r="E416" i="4"/>
  <c r="D411" i="1" s="1"/>
  <c r="D416" i="4"/>
  <c r="D643" i="4" s="1"/>
  <c r="F411" i="4"/>
  <c r="F410" i="4"/>
  <c r="F409" i="4"/>
  <c r="F406" i="4"/>
  <c r="F405" i="4"/>
  <c r="F404" i="4"/>
  <c r="F403" i="4"/>
  <c r="E402" i="4"/>
  <c r="D402" i="4"/>
  <c r="F402" i="4" s="1"/>
  <c r="F401" i="4"/>
  <c r="F400" i="4"/>
  <c r="E400" i="4"/>
  <c r="D400" i="4"/>
  <c r="F399" i="4"/>
  <c r="F398" i="4"/>
  <c r="F397" i="4"/>
  <c r="E397" i="4"/>
  <c r="E396" i="4" s="1"/>
  <c r="D397" i="4"/>
  <c r="F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E351" i="4" s="1"/>
  <c r="D356" i="4"/>
  <c r="F355" i="4"/>
  <c r="F354" i="4"/>
  <c r="F353" i="4"/>
  <c r="E352" i="4"/>
  <c r="D352" i="4"/>
  <c r="F349" i="4"/>
  <c r="F348" i="4"/>
  <c r="E348" i="4"/>
  <c r="D348" i="4"/>
  <c r="F347" i="4"/>
  <c r="F346" i="4"/>
  <c r="F345" i="4"/>
  <c r="E345" i="4"/>
  <c r="E344" i="4" s="1"/>
  <c r="D345" i="4"/>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F300" i="4"/>
  <c r="E300" i="4"/>
  <c r="D300" i="4"/>
  <c r="D299" i="4" s="1"/>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C269" i="1" s="1"/>
  <c r="H269" i="1" s="1"/>
  <c r="F272" i="4"/>
  <c r="F271" i="4"/>
  <c r="F270" i="4"/>
  <c r="F269" i="4"/>
  <c r="F268" i="4"/>
  <c r="E268" i="4"/>
  <c r="D268" i="4"/>
  <c r="F267" i="4"/>
  <c r="F266" i="4"/>
  <c r="F265" i="4"/>
  <c r="E264" i="4"/>
  <c r="D264" i="4"/>
  <c r="F264" i="4" s="1"/>
  <c r="F262" i="4"/>
  <c r="F261" i="4"/>
  <c r="F260" i="4"/>
  <c r="E259" i="4"/>
  <c r="D259" i="4"/>
  <c r="F258" i="4"/>
  <c r="F257" i="4"/>
  <c r="F256" i="4"/>
  <c r="F255" i="4"/>
  <c r="F254" i="4"/>
  <c r="F253" i="4"/>
  <c r="E253" i="4"/>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E224" i="4" s="1"/>
  <c r="D228" i="4"/>
  <c r="F228" i="4" s="1"/>
  <c r="F227" i="4"/>
  <c r="F226" i="4"/>
  <c r="E225" i="4"/>
  <c r="D225" i="4"/>
  <c r="F225" i="4" s="1"/>
  <c r="D224" i="4"/>
  <c r="F224" i="4" s="1"/>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C173" i="1" s="1"/>
  <c r="F176" i="4"/>
  <c r="F175" i="4"/>
  <c r="F174" i="4"/>
  <c r="F173" i="4"/>
  <c r="F172" i="4"/>
  <c r="F171" i="4"/>
  <c r="F170" i="4"/>
  <c r="E169" i="4"/>
  <c r="D165" i="1" s="1"/>
  <c r="D169" i="4"/>
  <c r="F168" i="4"/>
  <c r="F167" i="4"/>
  <c r="F166" i="4"/>
  <c r="F165" i="4"/>
  <c r="E164" i="4"/>
  <c r="D164" i="4"/>
  <c r="F162" i="4"/>
  <c r="F161" i="4"/>
  <c r="F160" i="4"/>
  <c r="E159" i="4"/>
  <c r="D159" i="4"/>
  <c r="F159" i="4" s="1"/>
  <c r="F158" i="4"/>
  <c r="F157" i="4"/>
  <c r="F156" i="4"/>
  <c r="F155" i="4"/>
  <c r="F154" i="4"/>
  <c r="E153" i="4"/>
  <c r="D153" i="4"/>
  <c r="E152" i="4"/>
  <c r="D148" i="1" s="1"/>
  <c r="F150" i="4"/>
  <c r="F149" i="4"/>
  <c r="F148" i="4"/>
  <c r="F147" i="4"/>
  <c r="F146" i="4"/>
  <c r="F145" i="4"/>
  <c r="F144" i="4"/>
  <c r="F143" i="4"/>
  <c r="F142" i="4"/>
  <c r="F141" i="4"/>
  <c r="F140" i="4"/>
  <c r="E140" i="4"/>
  <c r="D140" i="4"/>
  <c r="F139" i="4"/>
  <c r="E139" i="4"/>
  <c r="D139" i="4"/>
  <c r="F138" i="4"/>
  <c r="F137" i="4"/>
  <c r="F136" i="4"/>
  <c r="F135" i="4"/>
  <c r="E134" i="4"/>
  <c r="D134" i="4"/>
  <c r="F134" i="4" s="1"/>
  <c r="E133" i="4"/>
  <c r="D133" i="4"/>
  <c r="F133" i="4" s="1"/>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F83" i="4" s="1"/>
  <c r="D83" i="4"/>
  <c r="F81" i="4"/>
  <c r="F80" i="4"/>
  <c r="F79" i="4"/>
  <c r="F78" i="4"/>
  <c r="E77" i="4"/>
  <c r="D77" i="4"/>
  <c r="F77" i="4" s="1"/>
  <c r="F76" i="4"/>
  <c r="F75" i="4"/>
  <c r="E74" i="4"/>
  <c r="D74" i="4"/>
  <c r="F74" i="4" s="1"/>
  <c r="F73" i="4"/>
  <c r="F72" i="4"/>
  <c r="E71" i="4"/>
  <c r="D71" i="4"/>
  <c r="F71" i="4" s="1"/>
  <c r="F70" i="4"/>
  <c r="F69" i="4"/>
  <c r="F68" i="4"/>
  <c r="E68" i="4"/>
  <c r="D68" i="4"/>
  <c r="F67" i="4"/>
  <c r="F66" i="4"/>
  <c r="E65" i="4"/>
  <c r="D65" i="4"/>
  <c r="F65" i="4" s="1"/>
  <c r="F64" i="4"/>
  <c r="F63" i="4"/>
  <c r="E62" i="4"/>
  <c r="D62" i="4"/>
  <c r="F62" i="4" s="1"/>
  <c r="F61" i="4"/>
  <c r="F60" i="4"/>
  <c r="E59" i="4"/>
  <c r="D59" i="4"/>
  <c r="F58" i="4"/>
  <c r="F57" i="4"/>
  <c r="F56" i="4"/>
  <c r="F55" i="4"/>
  <c r="E54" i="4"/>
  <c r="E50" i="4" s="1"/>
  <c r="D54" i="4"/>
  <c r="F54" i="4" s="1"/>
  <c r="F53" i="4"/>
  <c r="F52" i="4"/>
  <c r="E51" i="4"/>
  <c r="D51" i="4"/>
  <c r="F51" i="4" s="1"/>
  <c r="F49" i="4"/>
  <c r="F48" i="4"/>
  <c r="F47" i="4"/>
  <c r="F46" i="4"/>
  <c r="E45" i="4"/>
  <c r="D45" i="4"/>
  <c r="F45" i="4" s="1"/>
  <c r="E44" i="4"/>
  <c r="D44" i="4"/>
  <c r="F44" i="4" s="1"/>
  <c r="F43" i="4"/>
  <c r="F42" i="4"/>
  <c r="F41" i="4"/>
  <c r="E40" i="4"/>
  <c r="D40" i="4"/>
  <c r="F40" i="4" s="1"/>
  <c r="F39" i="4"/>
  <c r="F38" i="4"/>
  <c r="F37" i="4"/>
  <c r="E37" i="4"/>
  <c r="D37" i="4"/>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I36" i="3"/>
  <c r="G36" i="3"/>
  <c r="B36" i="3"/>
  <c r="I35"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H1575" i="1"/>
  <c r="G1575" i="1"/>
  <c r="C1575" i="1"/>
  <c r="C1574" i="1"/>
  <c r="H1574" i="1" s="1"/>
  <c r="C1573" i="1"/>
  <c r="H1573" i="1" s="1"/>
  <c r="H1572" i="1"/>
  <c r="G1572" i="1"/>
  <c r="C1572" i="1"/>
  <c r="C1571" i="1"/>
  <c r="H1571" i="1" s="1"/>
  <c r="C1570" i="1"/>
  <c r="H1570" i="1" s="1"/>
  <c r="C1569" i="1"/>
  <c r="H1569" i="1" s="1"/>
  <c r="G1568" i="1"/>
  <c r="C1568" i="1"/>
  <c r="H1568" i="1" s="1"/>
  <c r="H1567" i="1"/>
  <c r="G1567" i="1"/>
  <c r="C1567" i="1"/>
  <c r="C1566" i="1"/>
  <c r="H1566" i="1" s="1"/>
  <c r="C1565" i="1"/>
  <c r="H1565" i="1" s="1"/>
  <c r="H1564" i="1"/>
  <c r="G1564" i="1"/>
  <c r="C1564" i="1"/>
  <c r="C1563" i="1"/>
  <c r="H1563" i="1" s="1"/>
  <c r="C1562" i="1"/>
  <c r="H1562" i="1" s="1"/>
  <c r="C1561" i="1"/>
  <c r="H1561" i="1" s="1"/>
  <c r="G1560" i="1"/>
  <c r="C1560" i="1"/>
  <c r="H1560" i="1" s="1"/>
  <c r="H1559" i="1"/>
  <c r="G1559" i="1"/>
  <c r="C1559" i="1"/>
  <c r="C1558" i="1"/>
  <c r="H1558" i="1" s="1"/>
  <c r="C1557" i="1"/>
  <c r="H1557" i="1" s="1"/>
  <c r="H1556" i="1"/>
  <c r="G1556" i="1"/>
  <c r="C1556" i="1"/>
  <c r="C1555" i="1"/>
  <c r="H1555" i="1" s="1"/>
  <c r="C1554" i="1"/>
  <c r="C1553" i="1"/>
  <c r="H1553" i="1" s="1"/>
  <c r="G1552" i="1"/>
  <c r="C1552" i="1"/>
  <c r="H1552" i="1" s="1"/>
  <c r="H1551" i="1"/>
  <c r="G1551" i="1"/>
  <c r="C1551" i="1"/>
  <c r="C1550" i="1"/>
  <c r="H1550" i="1" s="1"/>
  <c r="C1549" i="1"/>
  <c r="H1549" i="1" s="1"/>
  <c r="H1548" i="1"/>
  <c r="G1548" i="1"/>
  <c r="C1548" i="1"/>
  <c r="C1547" i="1"/>
  <c r="H1547" i="1" s="1"/>
  <c r="C1546" i="1"/>
  <c r="C1545" i="1"/>
  <c r="H1545" i="1" s="1"/>
  <c r="C1544" i="1"/>
  <c r="H1544" i="1" s="1"/>
  <c r="H1543" i="1"/>
  <c r="G1543" i="1"/>
  <c r="C1543" i="1"/>
  <c r="C1542" i="1"/>
  <c r="H1542" i="1" s="1"/>
  <c r="C1541" i="1"/>
  <c r="H1541" i="1" s="1"/>
  <c r="H1540" i="1"/>
  <c r="G1540" i="1"/>
  <c r="C1540" i="1"/>
  <c r="C1539" i="1"/>
  <c r="H1539" i="1" s="1"/>
  <c r="C1538" i="1"/>
  <c r="C1537" i="1"/>
  <c r="H1537" i="1" s="1"/>
  <c r="C1536" i="1"/>
  <c r="H1536" i="1" s="1"/>
  <c r="H1535" i="1"/>
  <c r="G1535" i="1"/>
  <c r="C1535" i="1"/>
  <c r="C1534" i="1"/>
  <c r="H1534" i="1" s="1"/>
  <c r="C1533" i="1"/>
  <c r="H1533" i="1" s="1"/>
  <c r="H1532" i="1"/>
  <c r="G1532" i="1"/>
  <c r="C1532" i="1"/>
  <c r="C1531" i="1"/>
  <c r="H1531" i="1" s="1"/>
  <c r="C1530" i="1"/>
  <c r="C1529" i="1"/>
  <c r="H1529" i="1" s="1"/>
  <c r="C1528" i="1"/>
  <c r="H1528" i="1" s="1"/>
  <c r="H1527" i="1"/>
  <c r="G1527" i="1"/>
  <c r="C1527" i="1"/>
  <c r="C1526" i="1"/>
  <c r="H1526" i="1" s="1"/>
  <c r="C1525" i="1"/>
  <c r="H1525" i="1" s="1"/>
  <c r="H1524" i="1"/>
  <c r="G1524" i="1"/>
  <c r="C1524" i="1"/>
  <c r="C1523" i="1"/>
  <c r="H1523" i="1" s="1"/>
  <c r="C1522" i="1"/>
  <c r="C1521" i="1"/>
  <c r="H1521" i="1" s="1"/>
  <c r="C1520" i="1"/>
  <c r="H1520" i="1" s="1"/>
  <c r="H1519" i="1"/>
  <c r="G1519" i="1"/>
  <c r="C1519" i="1"/>
  <c r="C1518" i="1"/>
  <c r="H1518" i="1" s="1"/>
  <c r="H1516" i="1"/>
  <c r="G1516" i="1"/>
  <c r="C1516" i="1"/>
  <c r="C1515" i="1"/>
  <c r="H1515" i="1" s="1"/>
  <c r="C1514" i="1"/>
  <c r="C1513" i="1"/>
  <c r="H1513" i="1" s="1"/>
  <c r="C1512" i="1"/>
  <c r="H1512" i="1" s="1"/>
  <c r="C1511" i="1"/>
  <c r="H1511" i="1" s="1"/>
  <c r="C1510" i="1"/>
  <c r="H1510" i="1" s="1"/>
  <c r="C1509" i="1"/>
  <c r="H1509" i="1" s="1"/>
  <c r="H1508" i="1"/>
  <c r="G1508" i="1"/>
  <c r="C1508" i="1"/>
  <c r="C1507" i="1"/>
  <c r="H1507" i="1" s="1"/>
  <c r="C1506" i="1"/>
  <c r="H1506" i="1" s="1"/>
  <c r="C1505" i="1"/>
  <c r="H1505" i="1" s="1"/>
  <c r="C1504" i="1"/>
  <c r="H1504" i="1" s="1"/>
  <c r="C1503" i="1"/>
  <c r="H1503" i="1" s="1"/>
  <c r="C1502" i="1"/>
  <c r="H1502" i="1" s="1"/>
  <c r="C1501" i="1"/>
  <c r="H1500" i="1"/>
  <c r="G1500" i="1"/>
  <c r="C1500" i="1"/>
  <c r="C1498" i="1"/>
  <c r="H1498" i="1" s="1"/>
  <c r="C1497" i="1"/>
  <c r="H1497" i="1" s="1"/>
  <c r="C1496" i="1"/>
  <c r="H1496" i="1" s="1"/>
  <c r="H1495" i="1"/>
  <c r="G1495" i="1"/>
  <c r="C1495" i="1"/>
  <c r="C1494" i="1"/>
  <c r="H1494" i="1" s="1"/>
  <c r="C1493" i="1"/>
  <c r="C1492" i="1"/>
  <c r="H1492" i="1" s="1"/>
  <c r="C1491" i="1"/>
  <c r="H1491" i="1" s="1"/>
  <c r="C1490" i="1"/>
  <c r="H1490" i="1" s="1"/>
  <c r="C1489" i="1"/>
  <c r="H1489" i="1" s="1"/>
  <c r="C1488" i="1"/>
  <c r="H1488" i="1" s="1"/>
  <c r="H1487" i="1"/>
  <c r="G1487" i="1"/>
  <c r="C1487" i="1"/>
  <c r="C1486" i="1"/>
  <c r="H1486" i="1" s="1"/>
  <c r="C1485" i="1"/>
  <c r="H1484" i="1"/>
  <c r="C1484" i="1"/>
  <c r="G1484" i="1" s="1"/>
  <c r="C1483" i="1"/>
  <c r="H1483" i="1" s="1"/>
  <c r="G1482" i="1"/>
  <c r="C1482" i="1"/>
  <c r="H1482" i="1" s="1"/>
  <c r="C1480" i="1"/>
  <c r="H1480" i="1" s="1"/>
  <c r="J1479" i="1"/>
  <c r="D1479" i="1"/>
  <c r="C1479" i="1"/>
  <c r="H1479" i="1" s="1"/>
  <c r="J1478" i="1"/>
  <c r="H1478" i="1"/>
  <c r="G1478" i="1"/>
  <c r="I1478" i="1" s="1"/>
  <c r="D1478" i="1"/>
  <c r="C1478" i="1"/>
  <c r="D1477" i="1"/>
  <c r="C1477" i="1"/>
  <c r="D1476" i="1"/>
  <c r="C1476" i="1"/>
  <c r="J1476" i="1" s="1"/>
  <c r="D1475" i="1"/>
  <c r="C1475" i="1"/>
  <c r="H1475" i="1" s="1"/>
  <c r="D1474" i="1"/>
  <c r="C1474" i="1"/>
  <c r="D1473" i="1"/>
  <c r="C1473" i="1"/>
  <c r="J1473" i="1" s="1"/>
  <c r="J1472" i="1"/>
  <c r="D1472" i="1"/>
  <c r="C1472" i="1"/>
  <c r="H1472" i="1" s="1"/>
  <c r="J1471" i="1"/>
  <c r="H1471" i="1"/>
  <c r="G1471" i="1"/>
  <c r="I1471" i="1" s="1"/>
  <c r="D1471" i="1"/>
  <c r="C1471" i="1"/>
  <c r="D1470" i="1"/>
  <c r="C1470" i="1"/>
  <c r="H1470" i="1" s="1"/>
  <c r="D1469" i="1"/>
  <c r="D1468" i="1"/>
  <c r="C1468" i="1"/>
  <c r="D1467" i="1"/>
  <c r="C1467" i="1"/>
  <c r="J1467" i="1" s="1"/>
  <c r="J1466" i="1"/>
  <c r="D1466" i="1"/>
  <c r="C1466" i="1"/>
  <c r="H1466" i="1" s="1"/>
  <c r="J1465" i="1"/>
  <c r="H1465" i="1"/>
  <c r="G1465" i="1"/>
  <c r="I1465" i="1" s="1"/>
  <c r="D1465" i="1"/>
  <c r="C1465" i="1"/>
  <c r="D1464" i="1"/>
  <c r="C1464" i="1"/>
  <c r="D1463" i="1"/>
  <c r="C1463" i="1"/>
  <c r="J1462" i="1"/>
  <c r="D1462" i="1"/>
  <c r="C1462" i="1"/>
  <c r="H1462" i="1" s="1"/>
  <c r="G1461" i="1"/>
  <c r="D1461" i="1"/>
  <c r="C1461" i="1"/>
  <c r="H1461" i="1" s="1"/>
  <c r="D1460" i="1"/>
  <c r="C1460" i="1"/>
  <c r="J1459" i="1"/>
  <c r="D1459" i="1"/>
  <c r="C1459" i="1"/>
  <c r="H1459" i="1" s="1"/>
  <c r="J1458" i="1"/>
  <c r="H1458" i="1"/>
  <c r="G1458" i="1"/>
  <c r="I1458" i="1" s="1"/>
  <c r="D1458" i="1"/>
  <c r="C1458" i="1"/>
  <c r="G1457" i="1"/>
  <c r="D1457" i="1"/>
  <c r="C1457" i="1"/>
  <c r="D1456" i="1"/>
  <c r="C1456" i="1"/>
  <c r="J1455" i="1"/>
  <c r="D1455" i="1"/>
  <c r="C1455" i="1"/>
  <c r="H1455" i="1" s="1"/>
  <c r="D1454" i="1"/>
  <c r="H1454" i="1" s="1"/>
  <c r="C1454" i="1"/>
  <c r="G1454" i="1" s="1"/>
  <c r="D1453" i="1"/>
  <c r="C1453" i="1"/>
  <c r="H1453" i="1" s="1"/>
  <c r="J1452" i="1"/>
  <c r="I1452" i="1"/>
  <c r="H1452" i="1"/>
  <c r="G1452" i="1"/>
  <c r="D1452" i="1"/>
  <c r="C1452" i="1"/>
  <c r="D1451" i="1"/>
  <c r="C1451" i="1"/>
  <c r="J1451" i="1" s="1"/>
  <c r="D1450" i="1"/>
  <c r="C1450" i="1"/>
  <c r="J1449" i="1"/>
  <c r="D1449" i="1"/>
  <c r="C1449" i="1"/>
  <c r="H1449" i="1" s="1"/>
  <c r="J1448" i="1"/>
  <c r="I1448" i="1"/>
  <c r="H1448" i="1"/>
  <c r="G1448" i="1"/>
  <c r="D1448" i="1"/>
  <c r="C1448" i="1"/>
  <c r="D1447" i="1"/>
  <c r="C1447" i="1"/>
  <c r="J1447" i="1" s="1"/>
  <c r="D1446" i="1"/>
  <c r="C1446" i="1"/>
  <c r="D1445" i="1"/>
  <c r="C1445" i="1"/>
  <c r="H1444" i="1"/>
  <c r="G1444" i="1"/>
  <c r="I1444" i="1" s="1"/>
  <c r="D1444" i="1"/>
  <c r="J1444" i="1" s="1"/>
  <c r="C1444" i="1"/>
  <c r="D1443" i="1"/>
  <c r="G1443" i="1" s="1"/>
  <c r="C1443" i="1"/>
  <c r="D1442" i="1"/>
  <c r="C1442" i="1"/>
  <c r="J1441" i="1"/>
  <c r="I1441" i="1"/>
  <c r="H1441" i="1"/>
  <c r="D1441" i="1"/>
  <c r="C1441" i="1"/>
  <c r="G1441" i="1" s="1"/>
  <c r="H1440" i="1"/>
  <c r="G1440" i="1"/>
  <c r="I1440" i="1" s="1"/>
  <c r="D1440" i="1"/>
  <c r="J1440" i="1" s="1"/>
  <c r="C1440" i="1"/>
  <c r="D1439" i="1"/>
  <c r="G1439" i="1" s="1"/>
  <c r="C1439" i="1"/>
  <c r="H1438" i="1"/>
  <c r="D1438" i="1"/>
  <c r="C1438" i="1"/>
  <c r="C1437" i="1"/>
  <c r="D1434" i="1"/>
  <c r="C1434" i="1"/>
  <c r="G1434" i="1" s="1"/>
  <c r="D1433" i="1"/>
  <c r="G1433" i="1" s="1"/>
  <c r="C1433" i="1"/>
  <c r="D1432" i="1"/>
  <c r="C1432" i="1"/>
  <c r="G1432" i="1" s="1"/>
  <c r="D1431" i="1"/>
  <c r="C1431" i="1"/>
  <c r="H1430" i="1"/>
  <c r="D1430" i="1"/>
  <c r="C1430" i="1"/>
  <c r="G1430" i="1" s="1"/>
  <c r="D1429" i="1"/>
  <c r="C1429" i="1"/>
  <c r="H1428" i="1"/>
  <c r="D1428" i="1"/>
  <c r="C1428" i="1"/>
  <c r="G1428" i="1" s="1"/>
  <c r="D1427" i="1"/>
  <c r="C1427" i="1"/>
  <c r="H1427" i="1" s="1"/>
  <c r="H1426" i="1"/>
  <c r="G1426" i="1"/>
  <c r="D1426" i="1"/>
  <c r="C1426" i="1"/>
  <c r="G1425" i="1"/>
  <c r="D1425" i="1"/>
  <c r="C1425" i="1"/>
  <c r="H1425" i="1" s="1"/>
  <c r="D1424" i="1"/>
  <c r="C1424" i="1"/>
  <c r="H1424" i="1" s="1"/>
  <c r="H1422" i="1"/>
  <c r="G1422" i="1"/>
  <c r="D1422" i="1"/>
  <c r="C1422" i="1"/>
  <c r="D1421" i="1"/>
  <c r="C1421" i="1"/>
  <c r="H1421" i="1" s="1"/>
  <c r="H1420" i="1"/>
  <c r="G1420" i="1"/>
  <c r="D1420" i="1"/>
  <c r="C1420" i="1"/>
  <c r="D1419" i="1"/>
  <c r="C1419" i="1"/>
  <c r="H1418" i="1"/>
  <c r="G1418" i="1"/>
  <c r="D1418" i="1"/>
  <c r="C1418" i="1"/>
  <c r="D1417" i="1"/>
  <c r="C1417" i="1"/>
  <c r="H1417" i="1" s="1"/>
  <c r="H1416" i="1"/>
  <c r="G1416" i="1"/>
  <c r="D1416" i="1"/>
  <c r="C1416" i="1"/>
  <c r="G1415" i="1"/>
  <c r="D1415" i="1"/>
  <c r="C1415" i="1"/>
  <c r="D1414" i="1"/>
  <c r="C1414" i="1"/>
  <c r="H1414" i="1" s="1"/>
  <c r="D1413" i="1"/>
  <c r="C1413" i="1"/>
  <c r="D1412" i="1"/>
  <c r="C1412" i="1"/>
  <c r="H1412" i="1" s="1"/>
  <c r="D1411" i="1"/>
  <c r="C1411" i="1"/>
  <c r="G1410" i="1"/>
  <c r="D1410" i="1"/>
  <c r="C1410" i="1"/>
  <c r="H1410" i="1" s="1"/>
  <c r="D1409" i="1"/>
  <c r="C1409" i="1"/>
  <c r="H1409" i="1" s="1"/>
  <c r="D1407" i="1"/>
  <c r="C1407" i="1"/>
  <c r="H1406" i="1"/>
  <c r="G1406" i="1"/>
  <c r="D1406" i="1"/>
  <c r="C1406" i="1"/>
  <c r="D1405" i="1"/>
  <c r="C1405" i="1"/>
  <c r="H1405" i="1" s="1"/>
  <c r="H1404" i="1"/>
  <c r="G1404" i="1"/>
  <c r="D1404" i="1"/>
  <c r="C1404" i="1"/>
  <c r="D1403" i="1"/>
  <c r="C1403" i="1"/>
  <c r="G1403" i="1" s="1"/>
  <c r="D1402" i="1"/>
  <c r="C1402" i="1"/>
  <c r="G1402" i="1" s="1"/>
  <c r="D1401" i="1"/>
  <c r="C1401" i="1"/>
  <c r="H1400" i="1"/>
  <c r="G1400" i="1"/>
  <c r="D1400" i="1"/>
  <c r="C1400" i="1"/>
  <c r="D1399" i="1"/>
  <c r="C1399" i="1"/>
  <c r="H1399" i="1" s="1"/>
  <c r="H1398" i="1"/>
  <c r="G1398" i="1"/>
  <c r="D1398" i="1"/>
  <c r="C1398" i="1"/>
  <c r="G1397" i="1"/>
  <c r="D1397" i="1"/>
  <c r="C1397" i="1"/>
  <c r="H1397" i="1" s="1"/>
  <c r="H1396" i="1"/>
  <c r="G1396" i="1"/>
  <c r="D1396" i="1"/>
  <c r="C1396" i="1"/>
  <c r="D1395" i="1"/>
  <c r="G1395" i="1" s="1"/>
  <c r="C1395" i="1"/>
  <c r="H1394" i="1"/>
  <c r="G1394" i="1"/>
  <c r="D1394" i="1"/>
  <c r="C1394" i="1"/>
  <c r="D1393" i="1"/>
  <c r="H1393" i="1" s="1"/>
  <c r="C1393" i="1"/>
  <c r="H1392" i="1"/>
  <c r="G1392" i="1"/>
  <c r="D1392" i="1"/>
  <c r="C1392" i="1"/>
  <c r="D1391" i="1"/>
  <c r="H1391" i="1" s="1"/>
  <c r="C1391" i="1"/>
  <c r="H1390" i="1"/>
  <c r="G1390" i="1"/>
  <c r="D1390" i="1"/>
  <c r="C1390" i="1"/>
  <c r="D1389" i="1"/>
  <c r="H1389" i="1" s="1"/>
  <c r="C1389" i="1"/>
  <c r="H1388" i="1"/>
  <c r="G1388" i="1"/>
  <c r="D1388" i="1"/>
  <c r="C1388" i="1"/>
  <c r="D1387" i="1"/>
  <c r="H1387" i="1" s="1"/>
  <c r="C1387" i="1"/>
  <c r="G1386" i="1"/>
  <c r="D1386" i="1"/>
  <c r="C1386" i="1"/>
  <c r="H1386" i="1" s="1"/>
  <c r="D1385" i="1"/>
  <c r="H1385" i="1" s="1"/>
  <c r="C1385" i="1"/>
  <c r="D1384" i="1"/>
  <c r="C1384" i="1"/>
  <c r="H1384" i="1" s="1"/>
  <c r="D1383" i="1"/>
  <c r="H1382" i="1"/>
  <c r="G1382" i="1"/>
  <c r="D1382" i="1"/>
  <c r="C1382" i="1"/>
  <c r="D1381" i="1"/>
  <c r="C1381" i="1"/>
  <c r="D1380" i="1"/>
  <c r="C1380" i="1"/>
  <c r="D1379" i="1"/>
  <c r="H1379" i="1" s="1"/>
  <c r="C1379" i="1"/>
  <c r="D1378" i="1"/>
  <c r="C1378" i="1"/>
  <c r="H1378" i="1" s="1"/>
  <c r="D1377" i="1"/>
  <c r="C1377" i="1"/>
  <c r="D1376" i="1"/>
  <c r="C1376" i="1"/>
  <c r="H1376" i="1" s="1"/>
  <c r="D1375" i="1"/>
  <c r="H1375" i="1" s="1"/>
  <c r="C1375" i="1"/>
  <c r="H1374" i="1"/>
  <c r="G1374" i="1"/>
  <c r="D1374" i="1"/>
  <c r="C1374" i="1"/>
  <c r="D1373" i="1"/>
  <c r="H1373" i="1" s="1"/>
  <c r="C1373" i="1"/>
  <c r="H1372" i="1"/>
  <c r="G1372" i="1"/>
  <c r="D1372" i="1"/>
  <c r="C1372" i="1"/>
  <c r="D1371" i="1"/>
  <c r="H1371" i="1" s="1"/>
  <c r="C1371" i="1"/>
  <c r="D1370" i="1"/>
  <c r="G1370" i="1" s="1"/>
  <c r="C1370" i="1"/>
  <c r="H1370" i="1" s="1"/>
  <c r="D1369" i="1"/>
  <c r="C1369" i="1"/>
  <c r="H1368" i="1"/>
  <c r="G1368" i="1"/>
  <c r="D1368" i="1"/>
  <c r="C1368" i="1"/>
  <c r="D1367" i="1"/>
  <c r="H1367" i="1" s="1"/>
  <c r="C1367" i="1"/>
  <c r="H1366" i="1"/>
  <c r="G1366" i="1"/>
  <c r="D1366" i="1"/>
  <c r="C1366" i="1"/>
  <c r="D1365" i="1"/>
  <c r="H1365" i="1" s="1"/>
  <c r="C1365" i="1"/>
  <c r="H1364" i="1"/>
  <c r="G1364" i="1"/>
  <c r="D1364" i="1"/>
  <c r="C1364" i="1"/>
  <c r="D1363" i="1"/>
  <c r="H1363" i="1" s="1"/>
  <c r="C1363" i="1"/>
  <c r="H1362" i="1"/>
  <c r="G1362" i="1"/>
  <c r="D1362" i="1"/>
  <c r="C1362" i="1"/>
  <c r="D1361" i="1"/>
  <c r="H1361" i="1" s="1"/>
  <c r="C1361" i="1"/>
  <c r="H1360" i="1"/>
  <c r="G1360" i="1"/>
  <c r="D1360" i="1"/>
  <c r="C1360" i="1"/>
  <c r="D1359" i="1"/>
  <c r="C1359" i="1"/>
  <c r="H1358" i="1"/>
  <c r="G1358" i="1"/>
  <c r="D1358" i="1"/>
  <c r="C1358" i="1"/>
  <c r="D1357" i="1"/>
  <c r="H1357" i="1" s="1"/>
  <c r="C1357" i="1"/>
  <c r="H1356" i="1"/>
  <c r="G1356" i="1"/>
  <c r="D1356" i="1"/>
  <c r="C1356" i="1"/>
  <c r="D1355" i="1"/>
  <c r="C1355" i="1"/>
  <c r="H1354" i="1"/>
  <c r="G1354" i="1"/>
  <c r="D1354" i="1"/>
  <c r="C1354" i="1"/>
  <c r="D1353" i="1"/>
  <c r="H1353" i="1" s="1"/>
  <c r="C1353" i="1"/>
  <c r="H1352" i="1"/>
  <c r="G1352" i="1"/>
  <c r="D1352" i="1"/>
  <c r="C1352" i="1"/>
  <c r="D1351" i="1"/>
  <c r="H1351" i="1" s="1"/>
  <c r="C1351" i="1"/>
  <c r="H1350" i="1"/>
  <c r="G1350" i="1"/>
  <c r="D1350" i="1"/>
  <c r="C1350" i="1"/>
  <c r="D1349" i="1"/>
  <c r="C1349" i="1"/>
  <c r="D1348" i="1"/>
  <c r="C1348" i="1"/>
  <c r="H1348" i="1" s="1"/>
  <c r="D1347" i="1"/>
  <c r="H1347" i="1" s="1"/>
  <c r="C1347" i="1"/>
  <c r="H1346" i="1"/>
  <c r="G1346" i="1"/>
  <c r="D1346" i="1"/>
  <c r="C1346" i="1"/>
  <c r="G1345" i="1"/>
  <c r="D1345" i="1"/>
  <c r="H1345" i="1" s="1"/>
  <c r="C1345" i="1"/>
  <c r="H1344" i="1"/>
  <c r="G1344" i="1"/>
  <c r="D1344" i="1"/>
  <c r="C1344" i="1"/>
  <c r="G1343" i="1"/>
  <c r="D1343" i="1"/>
  <c r="H1343" i="1" s="1"/>
  <c r="C1343" i="1"/>
  <c r="D1342" i="1"/>
  <c r="H1342" i="1" s="1"/>
  <c r="C1342" i="1"/>
  <c r="G1341" i="1"/>
  <c r="D1341" i="1"/>
  <c r="H1341" i="1" s="1"/>
  <c r="C1341" i="1"/>
  <c r="H1340" i="1"/>
  <c r="G1340" i="1"/>
  <c r="D1340" i="1"/>
  <c r="C1340" i="1"/>
  <c r="G1339" i="1"/>
  <c r="D1339" i="1"/>
  <c r="H1339" i="1" s="1"/>
  <c r="C1339" i="1"/>
  <c r="H1338" i="1"/>
  <c r="G1338" i="1"/>
  <c r="D1338" i="1"/>
  <c r="C1338" i="1"/>
  <c r="D1337" i="1"/>
  <c r="H1337" i="1" s="1"/>
  <c r="C1337" i="1"/>
  <c r="H1336" i="1"/>
  <c r="G1336" i="1"/>
  <c r="D1336" i="1"/>
  <c r="C1336" i="1"/>
  <c r="H1335" i="1"/>
  <c r="G1335" i="1"/>
  <c r="D1335" i="1"/>
  <c r="C1335" i="1"/>
  <c r="D1334" i="1"/>
  <c r="C1334" i="1"/>
  <c r="H1334" i="1" s="1"/>
  <c r="H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D1324" i="1"/>
  <c r="C1324" i="1"/>
  <c r="H1324" i="1" s="1"/>
  <c r="H1323" i="1"/>
  <c r="G1323" i="1"/>
  <c r="D1323" i="1"/>
  <c r="C1323" i="1"/>
  <c r="D1322" i="1"/>
  <c r="C1322" i="1"/>
  <c r="H1322" i="1" s="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D1312" i="1"/>
  <c r="H1312" i="1" s="1"/>
  <c r="C1312" i="1"/>
  <c r="H1311" i="1"/>
  <c r="G1311" i="1"/>
  <c r="D1311" i="1"/>
  <c r="C1311" i="1"/>
  <c r="G1310" i="1"/>
  <c r="D1310" i="1"/>
  <c r="H1310" i="1" s="1"/>
  <c r="C1310" i="1"/>
  <c r="H1309" i="1"/>
  <c r="G1309" i="1"/>
  <c r="D1309" i="1"/>
  <c r="C1309" i="1"/>
  <c r="D1308" i="1"/>
  <c r="H1308" i="1" s="1"/>
  <c r="C1308" i="1"/>
  <c r="D1307" i="1"/>
  <c r="G1307" i="1" s="1"/>
  <c r="C1307" i="1"/>
  <c r="H1306" i="1"/>
  <c r="G1306" i="1"/>
  <c r="D1306" i="1"/>
  <c r="C1306" i="1"/>
  <c r="H1305" i="1"/>
  <c r="G1305" i="1"/>
  <c r="D1305" i="1"/>
  <c r="C1305" i="1"/>
  <c r="H1304" i="1"/>
  <c r="G1304" i="1"/>
  <c r="D1304" i="1"/>
  <c r="C1304" i="1"/>
  <c r="D1303" i="1"/>
  <c r="H1303" i="1" s="1"/>
  <c r="C1303" i="1"/>
  <c r="D1302" i="1"/>
  <c r="H1302" i="1" s="1"/>
  <c r="C1302" i="1"/>
  <c r="D1301" i="1"/>
  <c r="C1301"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D1270" i="1"/>
  <c r="C1270" i="1"/>
  <c r="H1269" i="1"/>
  <c r="G1269" i="1"/>
  <c r="D1269" i="1"/>
  <c r="C1269" i="1"/>
  <c r="H1268" i="1"/>
  <c r="G1268" i="1"/>
  <c r="D1268" i="1"/>
  <c r="C1268" i="1"/>
  <c r="H1267" i="1"/>
  <c r="G1267" i="1"/>
  <c r="D1267" i="1"/>
  <c r="C1267" i="1"/>
  <c r="D1266" i="1"/>
  <c r="H1266" i="1" s="1"/>
  <c r="C1266" i="1"/>
  <c r="D1265" i="1"/>
  <c r="G1265" i="1" s="1"/>
  <c r="C1265" i="1"/>
  <c r="D1264" i="1"/>
  <c r="C1264" i="1"/>
  <c r="G1264" i="1" s="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D1240" i="1"/>
  <c r="C1240" i="1"/>
  <c r="H1239" i="1"/>
  <c r="G1239" i="1"/>
  <c r="D1239" i="1"/>
  <c r="C1239" i="1"/>
  <c r="H1238" i="1"/>
  <c r="G1238" i="1"/>
  <c r="D1238" i="1"/>
  <c r="C1238" i="1"/>
  <c r="D1237" i="1"/>
  <c r="C1237" i="1"/>
  <c r="D1236" i="1"/>
  <c r="H1236" i="1" s="1"/>
  <c r="C1236" i="1"/>
  <c r="G1236" i="1" s="1"/>
  <c r="H1234" i="1"/>
  <c r="G1234" i="1"/>
  <c r="D1234" i="1"/>
  <c r="C1234" i="1"/>
  <c r="H1233" i="1"/>
  <c r="G1233" i="1"/>
  <c r="D1233" i="1"/>
  <c r="C1233" i="1"/>
  <c r="H1232" i="1"/>
  <c r="D1232" i="1"/>
  <c r="C1232" i="1"/>
  <c r="G1232" i="1" s="1"/>
  <c r="H1231" i="1"/>
  <c r="G1231" i="1"/>
  <c r="D1231" i="1"/>
  <c r="C1231" i="1"/>
  <c r="H1230" i="1"/>
  <c r="D1230" i="1"/>
  <c r="G1230" i="1" s="1"/>
  <c r="C1230" i="1"/>
  <c r="D1229" i="1"/>
  <c r="C1229" i="1"/>
  <c r="D1228" i="1"/>
  <c r="C1228" i="1"/>
  <c r="H1228" i="1" s="1"/>
  <c r="D1227" i="1"/>
  <c r="C1227" i="1"/>
  <c r="H1226" i="1"/>
  <c r="G1226" i="1"/>
  <c r="D1226" i="1"/>
  <c r="C1226" i="1"/>
  <c r="H1225" i="1"/>
  <c r="G1225" i="1"/>
  <c r="D1225" i="1"/>
  <c r="C1225" i="1"/>
  <c r="D1224" i="1"/>
  <c r="C1224" i="1"/>
  <c r="D1223" i="1"/>
  <c r="C1223" i="1"/>
  <c r="G1223" i="1" s="1"/>
  <c r="H1221" i="1"/>
  <c r="G1221" i="1"/>
  <c r="D1221" i="1"/>
  <c r="C1221" i="1"/>
  <c r="H1220" i="1"/>
  <c r="G1220" i="1"/>
  <c r="D1220" i="1"/>
  <c r="C1220" i="1"/>
  <c r="H1219" i="1"/>
  <c r="G1219" i="1"/>
  <c r="D1219" i="1"/>
  <c r="C1219" i="1"/>
  <c r="H1218" i="1"/>
  <c r="G1218" i="1"/>
  <c r="D1218" i="1"/>
  <c r="C1218" i="1"/>
  <c r="D1217" i="1"/>
  <c r="H1217" i="1" s="1"/>
  <c r="C1217" i="1"/>
  <c r="G1217" i="1" s="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D1189" i="1"/>
  <c r="G1189" i="1" s="1"/>
  <c r="C1189" i="1"/>
  <c r="H1188" i="1"/>
  <c r="G1188" i="1"/>
  <c r="D1188" i="1"/>
  <c r="C1188" i="1"/>
  <c r="H1187" i="1"/>
  <c r="G1187" i="1"/>
  <c r="D1187" i="1"/>
  <c r="C1187" i="1"/>
  <c r="H1186" i="1"/>
  <c r="G1186" i="1"/>
  <c r="D1186" i="1"/>
  <c r="C1186" i="1"/>
  <c r="H1185" i="1"/>
  <c r="G1185" i="1"/>
  <c r="D1185" i="1"/>
  <c r="C1185" i="1"/>
  <c r="D1184" i="1"/>
  <c r="C1184" i="1"/>
  <c r="D1183" i="1"/>
  <c r="G1183" i="1" s="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H1166" i="1" s="1"/>
  <c r="C1166" i="1"/>
  <c r="D1165" i="1"/>
  <c r="H1165" i="1" s="1"/>
  <c r="C1165" i="1"/>
  <c r="H1164" i="1"/>
  <c r="G1164" i="1"/>
  <c r="D1164" i="1"/>
  <c r="C1164" i="1"/>
  <c r="D1163" i="1"/>
  <c r="H1163" i="1" s="1"/>
  <c r="C1163" i="1"/>
  <c r="H1162" i="1"/>
  <c r="G1162" i="1"/>
  <c r="D1162" i="1"/>
  <c r="C1162" i="1"/>
  <c r="H1161" i="1"/>
  <c r="G1161" i="1"/>
  <c r="D1161" i="1"/>
  <c r="C1161" i="1"/>
  <c r="D1160" i="1"/>
  <c r="C1160" i="1"/>
  <c r="H1159" i="1"/>
  <c r="G1159" i="1"/>
  <c r="D1159" i="1"/>
  <c r="C1159" i="1"/>
  <c r="H1158" i="1"/>
  <c r="G1158" i="1"/>
  <c r="D1158" i="1"/>
  <c r="C1158" i="1"/>
  <c r="D1157" i="1"/>
  <c r="D1156" i="1"/>
  <c r="C1156" i="1"/>
  <c r="H1155" i="1"/>
  <c r="G1155" i="1"/>
  <c r="D1155" i="1"/>
  <c r="C1155"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D1137" i="1"/>
  <c r="C1137" i="1"/>
  <c r="H1137" i="1" s="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D1127" i="1"/>
  <c r="G1127" i="1" s="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G1114" i="1"/>
  <c r="D1114" i="1"/>
  <c r="C1114" i="1"/>
  <c r="D1113" i="1"/>
  <c r="G1113" i="1" s="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H1064" i="1" s="1"/>
  <c r="C1064" i="1"/>
  <c r="H1063" i="1"/>
  <c r="G1063" i="1"/>
  <c r="D1063" i="1"/>
  <c r="C1063" i="1"/>
  <c r="D1062" i="1"/>
  <c r="H1062" i="1" s="1"/>
  <c r="C1062" i="1"/>
  <c r="H1061" i="1"/>
  <c r="D1061" i="1"/>
  <c r="C1061" i="1"/>
  <c r="G1061" i="1" s="1"/>
  <c r="H1060" i="1"/>
  <c r="G1060" i="1"/>
  <c r="D1060" i="1"/>
  <c r="C1060" i="1"/>
  <c r="H1059" i="1"/>
  <c r="G1059" i="1"/>
  <c r="D1059" i="1"/>
  <c r="C1059" i="1"/>
  <c r="H1058" i="1"/>
  <c r="G1058" i="1"/>
  <c r="D1058" i="1"/>
  <c r="C1058" i="1"/>
  <c r="H1057" i="1"/>
  <c r="G1057" i="1"/>
  <c r="D1057" i="1"/>
  <c r="C1057" i="1"/>
  <c r="D1056" i="1"/>
  <c r="C1056" i="1"/>
  <c r="H1055" i="1"/>
  <c r="G1055" i="1"/>
  <c r="D1055" i="1"/>
  <c r="C1055" i="1"/>
  <c r="D1054" i="1"/>
  <c r="C1054" i="1"/>
  <c r="H1053" i="1"/>
  <c r="G1053" i="1"/>
  <c r="D1053" i="1"/>
  <c r="C1053" i="1"/>
  <c r="H1052" i="1"/>
  <c r="G1052" i="1"/>
  <c r="D1052" i="1"/>
  <c r="C1052" i="1"/>
  <c r="H1051" i="1"/>
  <c r="G1051" i="1"/>
  <c r="D1051" i="1"/>
  <c r="C1051" i="1"/>
  <c r="D1050" i="1"/>
  <c r="H1050" i="1" s="1"/>
  <c r="C1050" i="1"/>
  <c r="H1049" i="1"/>
  <c r="G1049" i="1"/>
  <c r="D1049" i="1"/>
  <c r="C1049" i="1"/>
  <c r="H1048" i="1"/>
  <c r="D1048" i="1"/>
  <c r="G1048" i="1" s="1"/>
  <c r="C1048"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D1039" i="1"/>
  <c r="C1039" i="1"/>
  <c r="G1039" i="1" s="1"/>
  <c r="H1038" i="1"/>
  <c r="G1038" i="1"/>
  <c r="D1038" i="1"/>
  <c r="C1038" i="1"/>
  <c r="H1037" i="1"/>
  <c r="D1037" i="1"/>
  <c r="C1037" i="1"/>
  <c r="G1037" i="1" s="1"/>
  <c r="H1036" i="1"/>
  <c r="G1036" i="1"/>
  <c r="D1036" i="1"/>
  <c r="C1036" i="1"/>
  <c r="H1035" i="1"/>
  <c r="D1035" i="1"/>
  <c r="C1035" i="1"/>
  <c r="G1035" i="1" s="1"/>
  <c r="D1034" i="1"/>
  <c r="D1033" i="1"/>
  <c r="C1033" i="1"/>
  <c r="D1032" i="1"/>
  <c r="C1032" i="1"/>
  <c r="H1031" i="1"/>
  <c r="G1031" i="1"/>
  <c r="D1031" i="1"/>
  <c r="C1031" i="1"/>
  <c r="D1030" i="1"/>
  <c r="C1030" i="1"/>
  <c r="H1029" i="1"/>
  <c r="G1029" i="1"/>
  <c r="D1029" i="1"/>
  <c r="C1029" i="1"/>
  <c r="H1028" i="1"/>
  <c r="G1028" i="1"/>
  <c r="D1028" i="1"/>
  <c r="C1028" i="1"/>
  <c r="D1027" i="1"/>
  <c r="C1027" i="1"/>
  <c r="H1026" i="1"/>
  <c r="G1026" i="1"/>
  <c r="D1026" i="1"/>
  <c r="C1026" i="1"/>
  <c r="H1025" i="1"/>
  <c r="G1025" i="1"/>
  <c r="D1025" i="1"/>
  <c r="C1025" i="1"/>
  <c r="H1024" i="1"/>
  <c r="G1024" i="1"/>
  <c r="D1024" i="1"/>
  <c r="C1024"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D1008" i="1"/>
  <c r="C1008" i="1"/>
  <c r="H1008" i="1" s="1"/>
  <c r="D1007" i="1"/>
  <c r="G1007" i="1" s="1"/>
  <c r="C1007" i="1"/>
  <c r="D1006" i="1"/>
  <c r="C1006" i="1"/>
  <c r="H1006" i="1" s="1"/>
  <c r="H1005" i="1"/>
  <c r="G1005" i="1"/>
  <c r="D1005" i="1"/>
  <c r="C1005" i="1"/>
  <c r="D1004" i="1"/>
  <c r="H1004" i="1" s="1"/>
  <c r="C1004" i="1"/>
  <c r="D1003" i="1"/>
  <c r="C1003" i="1"/>
  <c r="H1003" i="1" s="1"/>
  <c r="H1002" i="1"/>
  <c r="G1002" i="1"/>
  <c r="D1002" i="1"/>
  <c r="C1002" i="1"/>
  <c r="H1001" i="1"/>
  <c r="G1001" i="1"/>
  <c r="D1001" i="1"/>
  <c r="C1001" i="1"/>
  <c r="D1000" i="1"/>
  <c r="C1000" i="1"/>
  <c r="D999" i="1"/>
  <c r="C999" i="1"/>
  <c r="H999" i="1" s="1"/>
  <c r="D998" i="1"/>
  <c r="H998" i="1" s="1"/>
  <c r="C998" i="1"/>
  <c r="G998" i="1" s="1"/>
  <c r="C997" i="1"/>
  <c r="D996" i="1"/>
  <c r="C996" i="1"/>
  <c r="D995" i="1"/>
  <c r="C995" i="1"/>
  <c r="H995" i="1" s="1"/>
  <c r="D994" i="1"/>
  <c r="C994" i="1"/>
  <c r="H994" i="1" s="1"/>
  <c r="D993" i="1"/>
  <c r="H993" i="1" s="1"/>
  <c r="C993" i="1"/>
  <c r="H992" i="1"/>
  <c r="G992" i="1"/>
  <c r="D992" i="1"/>
  <c r="C992" i="1"/>
  <c r="D991" i="1"/>
  <c r="C991" i="1"/>
  <c r="H989" i="1"/>
  <c r="G989" i="1"/>
  <c r="D989" i="1"/>
  <c r="C989" i="1"/>
  <c r="D988" i="1"/>
  <c r="C988" i="1"/>
  <c r="G988" i="1" s="1"/>
  <c r="D987" i="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C821" i="1"/>
  <c r="H821" i="1" s="1"/>
  <c r="H820" i="1"/>
  <c r="G820" i="1"/>
  <c r="D820" i="1"/>
  <c r="C820" i="1"/>
  <c r="H819" i="1"/>
  <c r="G819" i="1"/>
  <c r="D819" i="1"/>
  <c r="C819" i="1"/>
  <c r="H818" i="1"/>
  <c r="G818" i="1"/>
  <c r="D818" i="1"/>
  <c r="C818" i="1"/>
  <c r="H817" i="1"/>
  <c r="D817" i="1"/>
  <c r="G817" i="1" s="1"/>
  <c r="C817"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D662" i="1"/>
  <c r="C662" i="1"/>
  <c r="H661" i="1"/>
  <c r="G661" i="1"/>
  <c r="D661" i="1"/>
  <c r="C661" i="1"/>
  <c r="H660" i="1"/>
  <c r="G660" i="1"/>
  <c r="D660" i="1"/>
  <c r="C660" i="1"/>
  <c r="D659" i="1"/>
  <c r="C659" i="1"/>
  <c r="G658" i="1"/>
  <c r="D658" i="1"/>
  <c r="H658" i="1" s="1"/>
  <c r="C658" i="1"/>
  <c r="D657" i="1"/>
  <c r="C657" i="1"/>
  <c r="H656" i="1"/>
  <c r="G656" i="1"/>
  <c r="D656" i="1"/>
  <c r="C656" i="1"/>
  <c r="D655" i="1"/>
  <c r="C655" i="1"/>
  <c r="H655" i="1" s="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D646" i="1"/>
  <c r="C646" i="1"/>
  <c r="H646" i="1" s="1"/>
  <c r="C645" i="1"/>
  <c r="D644" i="1"/>
  <c r="H644" i="1" s="1"/>
  <c r="C644" i="1"/>
  <c r="D643" i="1"/>
  <c r="C643" i="1"/>
  <c r="D642" i="1"/>
  <c r="C642" i="1"/>
  <c r="H641" i="1"/>
  <c r="G641" i="1"/>
  <c r="D641" i="1"/>
  <c r="C641" i="1"/>
  <c r="C637" i="1"/>
  <c r="H632" i="1"/>
  <c r="G632" i="1"/>
  <c r="D632" i="1"/>
  <c r="C632" i="1"/>
  <c r="H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D600" i="1"/>
  <c r="G600" i="1" s="1"/>
  <c r="C600" i="1"/>
  <c r="D599" i="1"/>
  <c r="H599" i="1" s="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7" i="1" s="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G490" i="1"/>
  <c r="D490" i="1"/>
  <c r="C490" i="1"/>
  <c r="H490" i="1" s="1"/>
  <c r="D489" i="1"/>
  <c r="C489" i="1"/>
  <c r="H489" i="1" s="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H413" i="1"/>
  <c r="G413" i="1"/>
  <c r="D413" i="1"/>
  <c r="C413" i="1"/>
  <c r="D412" i="1"/>
  <c r="G412" i="1" s="1"/>
  <c r="C412" i="1"/>
  <c r="H406" i="1"/>
  <c r="G406" i="1"/>
  <c r="D406" i="1"/>
  <c r="C406" i="1"/>
  <c r="H405" i="1"/>
  <c r="G405" i="1"/>
  <c r="D405" i="1"/>
  <c r="C405" i="1"/>
  <c r="D404" i="1"/>
  <c r="C404" i="1"/>
  <c r="H404" i="1" s="1"/>
  <c r="D401" i="1"/>
  <c r="C401" i="1"/>
  <c r="H401" i="1" s="1"/>
  <c r="H400" i="1"/>
  <c r="G400" i="1"/>
  <c r="D400" i="1"/>
  <c r="C400" i="1"/>
  <c r="H399" i="1"/>
  <c r="G399" i="1"/>
  <c r="D399" i="1"/>
  <c r="C399" i="1"/>
  <c r="H398" i="1"/>
  <c r="G398" i="1"/>
  <c r="D398" i="1"/>
  <c r="C398" i="1"/>
  <c r="D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D374" i="1"/>
  <c r="C374" i="1"/>
  <c r="G374" i="1" s="1"/>
  <c r="D373" i="1"/>
  <c r="C373" i="1"/>
  <c r="H372" i="1"/>
  <c r="G372" i="1"/>
  <c r="D372" i="1"/>
  <c r="C372" i="1"/>
  <c r="D371" i="1"/>
  <c r="G371" i="1" s="1"/>
  <c r="C371" i="1"/>
  <c r="D370" i="1"/>
  <c r="C370" i="1"/>
  <c r="H369" i="1"/>
  <c r="G369" i="1"/>
  <c r="D369" i="1"/>
  <c r="C369" i="1"/>
  <c r="H368" i="1"/>
  <c r="G368" i="1"/>
  <c r="D368" i="1"/>
  <c r="C368" i="1"/>
  <c r="H367" i="1"/>
  <c r="G367" i="1"/>
  <c r="D367" i="1"/>
  <c r="C367" i="1"/>
  <c r="D366" i="1"/>
  <c r="H366" i="1" s="1"/>
  <c r="C366" i="1"/>
  <c r="D365" i="1"/>
  <c r="C365" i="1"/>
  <c r="H365" i="1" s="1"/>
  <c r="D364" i="1"/>
  <c r="C364" i="1"/>
  <c r="H364" i="1" s="1"/>
  <c r="H363" i="1"/>
  <c r="G363" i="1"/>
  <c r="D363" i="1"/>
  <c r="C363" i="1"/>
  <c r="D362" i="1"/>
  <c r="C362" i="1"/>
  <c r="H362" i="1" s="1"/>
  <c r="D361" i="1"/>
  <c r="C361" i="1"/>
  <c r="H360" i="1"/>
  <c r="G360" i="1"/>
  <c r="D360" i="1"/>
  <c r="C360" i="1"/>
  <c r="D359" i="1"/>
  <c r="G359" i="1" s="1"/>
  <c r="C359" i="1"/>
  <c r="D357" i="1"/>
  <c r="C357" i="1"/>
  <c r="H356" i="1"/>
  <c r="G356" i="1"/>
  <c r="D356" i="1"/>
  <c r="C356" i="1"/>
  <c r="H355" i="1"/>
  <c r="G355" i="1"/>
  <c r="D355" i="1"/>
  <c r="C355" i="1"/>
  <c r="H354" i="1"/>
  <c r="G354" i="1"/>
  <c r="D354" i="1"/>
  <c r="C354" i="1"/>
  <c r="H353" i="1"/>
  <c r="G353" i="1"/>
  <c r="D353" i="1"/>
  <c r="C353" i="1"/>
  <c r="H352" i="1"/>
  <c r="G352" i="1"/>
  <c r="D352" i="1"/>
  <c r="C352" i="1"/>
  <c r="D351" i="1"/>
  <c r="C351" i="1"/>
  <c r="H350" i="1"/>
  <c r="G350" i="1"/>
  <c r="D350" i="1"/>
  <c r="C350" i="1"/>
  <c r="H349" i="1"/>
  <c r="G349" i="1"/>
  <c r="D349" i="1"/>
  <c r="C349" i="1"/>
  <c r="D348" i="1"/>
  <c r="C348" i="1"/>
  <c r="H348" i="1" s="1"/>
  <c r="H347" i="1"/>
  <c r="D347" i="1"/>
  <c r="C347" i="1"/>
  <c r="G347" i="1" s="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D295" i="1"/>
  <c r="H295" i="1" s="1"/>
  <c r="C295" i="1"/>
  <c r="C294" i="1"/>
  <c r="H292" i="1"/>
  <c r="G292" i="1"/>
  <c r="D292" i="1"/>
  <c r="C292" i="1"/>
  <c r="H291" i="1"/>
  <c r="G291" i="1"/>
  <c r="D291" i="1"/>
  <c r="C291" i="1"/>
  <c r="H290" i="1"/>
  <c r="G290" i="1"/>
  <c r="D290" i="1"/>
  <c r="C290" i="1"/>
  <c r="H289" i="1"/>
  <c r="G289" i="1"/>
  <c r="D289" i="1"/>
  <c r="C289" i="1"/>
  <c r="G288"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D261" i="1"/>
  <c r="C261" i="1"/>
  <c r="H261" i="1" s="1"/>
  <c r="D260" i="1"/>
  <c r="G260" i="1" s="1"/>
  <c r="C260" i="1"/>
  <c r="H260" i="1" s="1"/>
  <c r="H258" i="1"/>
  <c r="G258" i="1"/>
  <c r="D258" i="1"/>
  <c r="C258" i="1"/>
  <c r="D257" i="1"/>
  <c r="H257" i="1" s="1"/>
  <c r="C257" i="1"/>
  <c r="D256" i="1"/>
  <c r="C256" i="1"/>
  <c r="D255" i="1"/>
  <c r="C255" i="1"/>
  <c r="H254" i="1"/>
  <c r="G254" i="1"/>
  <c r="D254" i="1"/>
  <c r="C254" i="1"/>
  <c r="H253" i="1"/>
  <c r="G253" i="1"/>
  <c r="D253" i="1"/>
  <c r="C253" i="1"/>
  <c r="D252" i="1"/>
  <c r="H252" i="1" s="1"/>
  <c r="C252" i="1"/>
  <c r="H251" i="1"/>
  <c r="G251" i="1"/>
  <c r="D251" i="1"/>
  <c r="C251" i="1"/>
  <c r="H250" i="1"/>
  <c r="G250" i="1"/>
  <c r="D250" i="1"/>
  <c r="C250" i="1"/>
  <c r="H249" i="1"/>
  <c r="D249" i="1"/>
  <c r="G249" i="1" s="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D210" i="1"/>
  <c r="G210" i="1" s="1"/>
  <c r="C210" i="1"/>
  <c r="H209" i="1"/>
  <c r="G209" i="1"/>
  <c r="D209" i="1"/>
  <c r="C209" i="1"/>
  <c r="H208" i="1"/>
  <c r="G208" i="1"/>
  <c r="D208" i="1"/>
  <c r="C208" i="1"/>
  <c r="D207" i="1"/>
  <c r="C207" i="1"/>
  <c r="H207" i="1" s="1"/>
  <c r="D206" i="1"/>
  <c r="C206" i="1"/>
  <c r="H206" i="1" s="1"/>
  <c r="H205" i="1"/>
  <c r="G205" i="1"/>
  <c r="D205" i="1"/>
  <c r="C205" i="1"/>
  <c r="H204" i="1"/>
  <c r="G204" i="1"/>
  <c r="D204" i="1"/>
  <c r="C204" i="1"/>
  <c r="H203" i="1"/>
  <c r="D203" i="1"/>
  <c r="G203" i="1" s="1"/>
  <c r="C203" i="1"/>
  <c r="H202" i="1"/>
  <c r="G202" i="1"/>
  <c r="D202" i="1"/>
  <c r="C202" i="1"/>
  <c r="D201" i="1"/>
  <c r="H201" i="1" s="1"/>
  <c r="C201" i="1"/>
  <c r="H200" i="1"/>
  <c r="G200" i="1"/>
  <c r="D200" i="1"/>
  <c r="C200" i="1"/>
  <c r="H199" i="1"/>
  <c r="G199" i="1"/>
  <c r="D199" i="1"/>
  <c r="C199" i="1"/>
  <c r="H198" i="1"/>
  <c r="D198" i="1"/>
  <c r="G198" i="1" s="1"/>
  <c r="C198" i="1"/>
  <c r="H197" i="1"/>
  <c r="G197" i="1"/>
  <c r="D197" i="1"/>
  <c r="C197" i="1"/>
  <c r="H196" i="1"/>
  <c r="G196" i="1"/>
  <c r="D196" i="1"/>
  <c r="C196" i="1"/>
  <c r="H195" i="1"/>
  <c r="G195" i="1"/>
  <c r="D195" i="1"/>
  <c r="C195" i="1"/>
  <c r="H194" i="1"/>
  <c r="G194" i="1"/>
  <c r="D194" i="1"/>
  <c r="C194" i="1"/>
  <c r="H193" i="1"/>
  <c r="G193" i="1"/>
  <c r="D193" i="1"/>
  <c r="C193" i="1"/>
  <c r="D192" i="1"/>
  <c r="D191" i="1"/>
  <c r="C191" i="1"/>
  <c r="H190" i="1"/>
  <c r="G190" i="1"/>
  <c r="D190" i="1"/>
  <c r="C190" i="1"/>
  <c r="D189" i="1"/>
  <c r="C189" i="1"/>
  <c r="G188" i="1"/>
  <c r="D188" i="1"/>
  <c r="C188" i="1"/>
  <c r="H188" i="1" s="1"/>
  <c r="D187" i="1"/>
  <c r="C187" i="1"/>
  <c r="D186" i="1"/>
  <c r="C186" i="1"/>
  <c r="D185" i="1"/>
  <c r="G185" i="1" s="1"/>
  <c r="C185" i="1"/>
  <c r="D184" i="1"/>
  <c r="C184" i="1"/>
  <c r="H183" i="1"/>
  <c r="G183" i="1"/>
  <c r="D183" i="1"/>
  <c r="C183" i="1"/>
  <c r="G182" i="1"/>
  <c r="D182" i="1"/>
  <c r="C182" i="1"/>
  <c r="H182" i="1" s="1"/>
  <c r="D181" i="1"/>
  <c r="H181" i="1" s="1"/>
  <c r="C181" i="1"/>
  <c r="G180" i="1"/>
  <c r="D180" i="1"/>
  <c r="H180" i="1" s="1"/>
  <c r="C180" i="1"/>
  <c r="D179" i="1"/>
  <c r="C179" i="1"/>
  <c r="D178" i="1"/>
  <c r="C178" i="1"/>
  <c r="H178" i="1" s="1"/>
  <c r="D177" i="1"/>
  <c r="C177" i="1"/>
  <c r="D176" i="1"/>
  <c r="C176" i="1"/>
  <c r="G176" i="1" s="1"/>
  <c r="G175" i="1"/>
  <c r="D175" i="1"/>
  <c r="C175" i="1"/>
  <c r="H175" i="1" s="1"/>
  <c r="D174" i="1"/>
  <c r="C174" i="1"/>
  <c r="D173" i="1"/>
  <c r="H172" i="1"/>
  <c r="G172" i="1"/>
  <c r="D172" i="1"/>
  <c r="C172" i="1"/>
  <c r="H171" i="1"/>
  <c r="G171" i="1"/>
  <c r="D171" i="1"/>
  <c r="C171" i="1"/>
  <c r="D170" i="1"/>
  <c r="C170" i="1"/>
  <c r="D169" i="1"/>
  <c r="C169" i="1"/>
  <c r="D168" i="1"/>
  <c r="C168" i="1"/>
  <c r="H168" i="1" s="1"/>
  <c r="H167" i="1"/>
  <c r="G167" i="1"/>
  <c r="D167" i="1"/>
  <c r="C167" i="1"/>
  <c r="D166" i="1"/>
  <c r="C166" i="1"/>
  <c r="C165" i="1"/>
  <c r="H164" i="1"/>
  <c r="G164" i="1"/>
  <c r="D164" i="1"/>
  <c r="C164" i="1"/>
  <c r="D163" i="1"/>
  <c r="C163" i="1"/>
  <c r="D162" i="1"/>
  <c r="C162" i="1"/>
  <c r="H162" i="1" s="1"/>
  <c r="D161" i="1"/>
  <c r="C161" i="1"/>
  <c r="H161" i="1" s="1"/>
  <c r="D160" i="1"/>
  <c r="H158" i="1"/>
  <c r="G158" i="1"/>
  <c r="D158" i="1"/>
  <c r="C158" i="1"/>
  <c r="D157" i="1"/>
  <c r="C157" i="1"/>
  <c r="H156" i="1"/>
  <c r="G156" i="1"/>
  <c r="D156" i="1"/>
  <c r="C156" i="1"/>
  <c r="D155" i="1"/>
  <c r="C155" i="1"/>
  <c r="H155" i="1" s="1"/>
  <c r="H154" i="1"/>
  <c r="G154" i="1"/>
  <c r="D154" i="1"/>
  <c r="C154" i="1"/>
  <c r="D153" i="1"/>
  <c r="C153" i="1"/>
  <c r="H153" i="1" s="1"/>
  <c r="H152" i="1"/>
  <c r="G152" i="1"/>
  <c r="D152" i="1"/>
  <c r="C152" i="1"/>
  <c r="H151" i="1"/>
  <c r="G151" i="1"/>
  <c r="D151" i="1"/>
  <c r="C151" i="1"/>
  <c r="D150" i="1"/>
  <c r="C150" i="1"/>
  <c r="D149" i="1"/>
  <c r="C149" i="1"/>
  <c r="H149"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D125" i="1"/>
  <c r="C125" i="1"/>
  <c r="D124" i="1"/>
  <c r="C124" i="1"/>
  <c r="D123" i="1"/>
  <c r="C123" i="1"/>
  <c r="H122" i="1"/>
  <c r="G122" i="1"/>
  <c r="D122" i="1"/>
  <c r="C122" i="1"/>
  <c r="D121" i="1"/>
  <c r="C121" i="1"/>
  <c r="H119" i="1"/>
  <c r="G119" i="1"/>
  <c r="D119" i="1"/>
  <c r="C119" i="1"/>
  <c r="D118" i="1"/>
  <c r="C118" i="1"/>
  <c r="D117" i="1"/>
  <c r="C117" i="1"/>
  <c r="D116" i="1"/>
  <c r="C116" i="1"/>
  <c r="H115" i="1"/>
  <c r="G115" i="1"/>
  <c r="D115" i="1"/>
  <c r="C115" i="1"/>
  <c r="H114" i="1"/>
  <c r="G114" i="1"/>
  <c r="D114" i="1"/>
  <c r="C114" i="1"/>
  <c r="D113" i="1"/>
  <c r="C113" i="1"/>
  <c r="H112" i="1"/>
  <c r="G112" i="1"/>
  <c r="D112" i="1"/>
  <c r="C112" i="1"/>
  <c r="D111" i="1"/>
  <c r="C111" i="1"/>
  <c r="D110" i="1"/>
  <c r="C110" i="1"/>
  <c r="H110" i="1" s="1"/>
  <c r="H109" i="1"/>
  <c r="G109" i="1"/>
  <c r="D109" i="1"/>
  <c r="C109" i="1"/>
  <c r="D108" i="1"/>
  <c r="C108" i="1"/>
  <c r="H107" i="1"/>
  <c r="G107" i="1"/>
  <c r="D107" i="1"/>
  <c r="C107" i="1"/>
  <c r="G106" i="1"/>
  <c r="D106" i="1"/>
  <c r="C106" i="1"/>
  <c r="H106" i="1" s="1"/>
  <c r="D105" i="1"/>
  <c r="C105" i="1"/>
  <c r="H104" i="1"/>
  <c r="G104" i="1"/>
  <c r="D104" i="1"/>
  <c r="C104"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C93" i="1"/>
  <c r="H92" i="1"/>
  <c r="G92" i="1"/>
  <c r="D92" i="1"/>
  <c r="C92" i="1"/>
  <c r="H91" i="1"/>
  <c r="G91" i="1"/>
  <c r="D91" i="1"/>
  <c r="C91" i="1"/>
  <c r="H90" i="1"/>
  <c r="G90" i="1"/>
  <c r="D90" i="1"/>
  <c r="C90" i="1"/>
  <c r="D89" i="1"/>
  <c r="C89" i="1"/>
  <c r="D88" i="1"/>
  <c r="C88" i="1"/>
  <c r="D87" i="1"/>
  <c r="C87" i="1"/>
  <c r="H86" i="1"/>
  <c r="G86" i="1"/>
  <c r="D86" i="1"/>
  <c r="C86" i="1"/>
  <c r="H85" i="1"/>
  <c r="G85" i="1"/>
  <c r="D85" i="1"/>
  <c r="C85" i="1"/>
  <c r="H84" i="1"/>
  <c r="G84" i="1"/>
  <c r="D84" i="1"/>
  <c r="C84" i="1"/>
  <c r="H83" i="1"/>
  <c r="G83" i="1"/>
  <c r="D83" i="1"/>
  <c r="C83" i="1"/>
  <c r="H82" i="1"/>
  <c r="G82" i="1"/>
  <c r="D82" i="1"/>
  <c r="C82" i="1"/>
  <c r="G81" i="1"/>
  <c r="D81" i="1"/>
  <c r="C81" i="1"/>
  <c r="H80" i="1"/>
  <c r="G80" i="1"/>
  <c r="D80" i="1"/>
  <c r="C80" i="1"/>
  <c r="D79" i="1"/>
  <c r="G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D59" i="1"/>
  <c r="C59" i="1"/>
  <c r="H59" i="1" s="1"/>
  <c r="D58" i="1"/>
  <c r="C58" i="1"/>
  <c r="G58" i="1" s="1"/>
  <c r="D57" i="1"/>
  <c r="G57" i="1" s="1"/>
  <c r="C57" i="1"/>
  <c r="D56" i="1"/>
  <c r="C56"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D29" i="1"/>
  <c r="G29" i="1" s="1"/>
  <c r="C29" i="1"/>
  <c r="H28" i="1"/>
  <c r="G28" i="1"/>
  <c r="D28" i="1"/>
  <c r="C28" i="1"/>
  <c r="D27" i="1"/>
  <c r="C27" i="1"/>
  <c r="H26" i="1"/>
  <c r="G26" i="1"/>
  <c r="D26" i="1"/>
  <c r="C26" i="1"/>
  <c r="D25" i="1"/>
  <c r="C25" i="1"/>
  <c r="H24" i="1"/>
  <c r="G24" i="1"/>
  <c r="D24" i="1"/>
  <c r="C24" i="1"/>
  <c r="D23" i="1"/>
  <c r="G23" i="1" s="1"/>
  <c r="C23" i="1"/>
  <c r="H22" i="1"/>
  <c r="G22" i="1"/>
  <c r="D22" i="1"/>
  <c r="C22" i="1"/>
  <c r="H21" i="1"/>
  <c r="G21" i="1"/>
  <c r="D21" i="1"/>
  <c r="C21" i="1"/>
  <c r="H20" i="1"/>
  <c r="G20" i="1"/>
  <c r="D20" i="1"/>
  <c r="C20" i="1"/>
  <c r="D19" i="1"/>
  <c r="G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D5" i="1"/>
  <c r="C5" i="1"/>
  <c r="G4" i="1"/>
  <c r="D4" i="1"/>
  <c r="C4" i="1"/>
  <c r="G252" i="1" l="1"/>
  <c r="E252" i="4"/>
  <c r="D248" i="1" s="1"/>
  <c r="H176" i="1"/>
  <c r="C397" i="1"/>
  <c r="H397" i="1" s="1"/>
  <c r="C411" i="1"/>
  <c r="G404" i="1"/>
  <c r="G1384" i="1"/>
  <c r="G631" i="1"/>
  <c r="E528" i="4"/>
  <c r="D522" i="1" s="1"/>
  <c r="G599" i="1"/>
  <c r="G587" i="1"/>
  <c r="H600" i="1"/>
  <c r="F416" i="4"/>
  <c r="E644" i="4"/>
  <c r="D638" i="1" s="1"/>
  <c r="H411" i="1"/>
  <c r="E643" i="4"/>
  <c r="D637" i="1" s="1"/>
  <c r="H637" i="1" s="1"/>
  <c r="H412" i="1"/>
  <c r="E273" i="9"/>
  <c r="B273" i="9" s="1"/>
  <c r="H1047" i="1"/>
  <c r="H986" i="1"/>
  <c r="G1163" i="1"/>
  <c r="F180" i="5"/>
  <c r="H1157" i="1"/>
  <c r="H1054" i="1"/>
  <c r="G1270" i="1"/>
  <c r="G1266" i="1"/>
  <c r="H1265" i="1"/>
  <c r="G1240" i="1"/>
  <c r="H1237" i="1"/>
  <c r="E258" i="5"/>
  <c r="D1235" i="1" s="1"/>
  <c r="H1227" i="1"/>
  <c r="E245" i="5"/>
  <c r="D1222" i="1" s="1"/>
  <c r="H1229" i="1"/>
  <c r="H1224" i="1"/>
  <c r="H1216" i="1"/>
  <c r="H1183" i="1"/>
  <c r="H1184" i="1"/>
  <c r="H1189" i="1"/>
  <c r="G1166" i="1"/>
  <c r="E290" i="9"/>
  <c r="B290" i="9" s="1"/>
  <c r="G1165" i="1"/>
  <c r="H289" i="9"/>
  <c r="D1154" i="1"/>
  <c r="H1160" i="1"/>
  <c r="H1156" i="1"/>
  <c r="G1136" i="1"/>
  <c r="E146" i="5"/>
  <c r="D1124" i="1" s="1"/>
  <c r="E287" i="9"/>
  <c r="B287" i="9" s="1"/>
  <c r="F135" i="5"/>
  <c r="H1113" i="1"/>
  <c r="E134" i="5"/>
  <c r="D1112" i="1" s="1"/>
  <c r="G1112" i="1" s="1"/>
  <c r="H1112" i="1"/>
  <c r="H1114" i="1"/>
  <c r="G1064" i="1"/>
  <c r="G1062" i="1"/>
  <c r="F78" i="5"/>
  <c r="G1056" i="1"/>
  <c r="G1047" i="1"/>
  <c r="G1050" i="1"/>
  <c r="H987" i="1"/>
  <c r="G993" i="1"/>
  <c r="H1033" i="1"/>
  <c r="H1032" i="1"/>
  <c r="H1030" i="1"/>
  <c r="H1027" i="1"/>
  <c r="H1023" i="1"/>
  <c r="F45" i="5"/>
  <c r="H996" i="1"/>
  <c r="H1007" i="1"/>
  <c r="G1004" i="1"/>
  <c r="E12" i="5"/>
  <c r="D990" i="1" s="1"/>
  <c r="H1000" i="1"/>
  <c r="F19" i="5"/>
  <c r="H997" i="1"/>
  <c r="G991" i="1"/>
  <c r="F13" i="5"/>
  <c r="G986" i="1"/>
  <c r="E281" i="9"/>
  <c r="B281" i="9" s="1"/>
  <c r="D245" i="5"/>
  <c r="H1270" i="1"/>
  <c r="H1264" i="1"/>
  <c r="H1240" i="1"/>
  <c r="C1235" i="1"/>
  <c r="F258" i="5"/>
  <c r="G1237" i="1"/>
  <c r="G1229" i="1"/>
  <c r="G1227" i="1"/>
  <c r="G1228" i="1"/>
  <c r="H1223" i="1"/>
  <c r="G1224" i="1"/>
  <c r="F246" i="5"/>
  <c r="E279" i="9"/>
  <c r="B279" i="9" s="1"/>
  <c r="F238" i="5"/>
  <c r="C1215" i="1"/>
  <c r="G1216" i="1"/>
  <c r="F239" i="5"/>
  <c r="G1184" i="1"/>
  <c r="G1157" i="1"/>
  <c r="G1160" i="1"/>
  <c r="G1156" i="1"/>
  <c r="G1137" i="1"/>
  <c r="H1136" i="1"/>
  <c r="H1056" i="1"/>
  <c r="G1054" i="1"/>
  <c r="C1034" i="1"/>
  <c r="G1033" i="1"/>
  <c r="G1030" i="1"/>
  <c r="G1032" i="1"/>
  <c r="G1023" i="1"/>
  <c r="G1027" i="1"/>
  <c r="G1008" i="1"/>
  <c r="G1006" i="1"/>
  <c r="G1003" i="1"/>
  <c r="G1000" i="1"/>
  <c r="G999" i="1"/>
  <c r="G997" i="1"/>
  <c r="G996" i="1"/>
  <c r="G995" i="1"/>
  <c r="H991" i="1"/>
  <c r="G994" i="1"/>
  <c r="H988" i="1"/>
  <c r="G987" i="1"/>
  <c r="H1307" i="1"/>
  <c r="E5" i="6"/>
  <c r="E141" i="6" s="1"/>
  <c r="G1302" i="1"/>
  <c r="G1303" i="1"/>
  <c r="D1300" i="1"/>
  <c r="H1300" i="1" s="1"/>
  <c r="F6" i="6"/>
  <c r="G1312" i="1"/>
  <c r="G1308" i="1"/>
  <c r="G1429" i="1"/>
  <c r="F115" i="6"/>
  <c r="H1411" i="1"/>
  <c r="F118" i="6"/>
  <c r="E114" i="6"/>
  <c r="F107" i="6"/>
  <c r="F82" i="6"/>
  <c r="H1380" i="1"/>
  <c r="F54" i="6"/>
  <c r="E35" i="6"/>
  <c r="D1329" i="1" s="1"/>
  <c r="G1337" i="1"/>
  <c r="G1342" i="1"/>
  <c r="G1333" i="1"/>
  <c r="F39" i="6"/>
  <c r="F28" i="6"/>
  <c r="H1301" i="1"/>
  <c r="H1434" i="1"/>
  <c r="H1432" i="1"/>
  <c r="G1424" i="1"/>
  <c r="D129" i="6"/>
  <c r="G1414" i="1"/>
  <c r="G1412" i="1"/>
  <c r="G1409" i="1"/>
  <c r="H1402" i="1"/>
  <c r="G1380" i="1"/>
  <c r="H1381" i="1"/>
  <c r="H1377" i="1"/>
  <c r="G1376" i="1"/>
  <c r="G1378" i="1"/>
  <c r="H1369" i="1"/>
  <c r="H1359" i="1"/>
  <c r="H1355" i="1"/>
  <c r="G1348" i="1"/>
  <c r="H1349" i="1"/>
  <c r="G1334" i="1"/>
  <c r="D35" i="6"/>
  <c r="G1322" i="1"/>
  <c r="G1324" i="1"/>
  <c r="G1301" i="1"/>
  <c r="D5" i="6"/>
  <c r="C1299" i="1" s="1"/>
  <c r="G1438" i="1"/>
  <c r="G1445" i="1"/>
  <c r="G1475" i="1"/>
  <c r="D38" i="7"/>
  <c r="H1445" i="1"/>
  <c r="J1445" i="1"/>
  <c r="G1580" i="1"/>
  <c r="G1576" i="1"/>
  <c r="D24" i="8"/>
  <c r="C1499" i="1" s="1"/>
  <c r="H1499" i="1" s="1"/>
  <c r="G1511" i="1"/>
  <c r="G1503" i="1"/>
  <c r="D6" i="8"/>
  <c r="G1492" i="1"/>
  <c r="C1481" i="1"/>
  <c r="H1481" i="1" s="1"/>
  <c r="E283" i="9"/>
  <c r="B283" i="9" s="1"/>
  <c r="H816" i="1"/>
  <c r="G821" i="1"/>
  <c r="G816" i="1"/>
  <c r="H735" i="1"/>
  <c r="E53" i="9"/>
  <c r="B53" i="9" s="1"/>
  <c r="G644" i="1"/>
  <c r="H643" i="1"/>
  <c r="H642" i="1"/>
  <c r="H645" i="1"/>
  <c r="F652" i="4"/>
  <c r="F378" i="4"/>
  <c r="H373" i="1"/>
  <c r="H371" i="1"/>
  <c r="G370" i="1"/>
  <c r="F369" i="4"/>
  <c r="G366" i="1"/>
  <c r="H361" i="1"/>
  <c r="H359" i="1"/>
  <c r="H351" i="1"/>
  <c r="F356" i="4"/>
  <c r="H357" i="1"/>
  <c r="G295" i="1"/>
  <c r="E299" i="4"/>
  <c r="D294" i="1" s="1"/>
  <c r="F273" i="4"/>
  <c r="H270" i="1"/>
  <c r="E263" i="4"/>
  <c r="D259" i="1" s="1"/>
  <c r="F226" i="9"/>
  <c r="E69" i="9"/>
  <c r="B69" i="9" s="1"/>
  <c r="H256" i="1"/>
  <c r="E225" i="9"/>
  <c r="B225" i="9" s="1"/>
  <c r="G257" i="1"/>
  <c r="F259" i="4"/>
  <c r="E68" i="9"/>
  <c r="B68" i="9" s="1"/>
  <c r="H255" i="1"/>
  <c r="H210" i="1"/>
  <c r="G201" i="1"/>
  <c r="H191" i="1"/>
  <c r="H189" i="1"/>
  <c r="F188" i="4"/>
  <c r="H187" i="1"/>
  <c r="H184" i="1"/>
  <c r="E46" i="9"/>
  <c r="B46" i="9" s="1"/>
  <c r="H186" i="1"/>
  <c r="H185" i="1"/>
  <c r="F221" i="9"/>
  <c r="F220" i="9"/>
  <c r="B220" i="9" s="1"/>
  <c r="E44" i="9"/>
  <c r="B44" i="9" s="1"/>
  <c r="G181" i="1"/>
  <c r="E43" i="9"/>
  <c r="B43" i="9" s="1"/>
  <c r="G179" i="1"/>
  <c r="H177" i="1"/>
  <c r="F177" i="4"/>
  <c r="H173" i="1"/>
  <c r="H174" i="1"/>
  <c r="H170" i="1"/>
  <c r="H169" i="1"/>
  <c r="E163" i="4"/>
  <c r="D159" i="1" s="1"/>
  <c r="H165" i="1"/>
  <c r="H166" i="1"/>
  <c r="F169" i="4"/>
  <c r="H163" i="1"/>
  <c r="F164" i="4"/>
  <c r="H157" i="1"/>
  <c r="E39" i="9"/>
  <c r="B39" i="9" s="1"/>
  <c r="F217" i="9"/>
  <c r="B217" i="9" s="1"/>
  <c r="G150" i="1"/>
  <c r="G662" i="1"/>
  <c r="H657" i="1"/>
  <c r="H659" i="1"/>
  <c r="H654" i="1"/>
  <c r="E7" i="4"/>
  <c r="D3" i="1" s="1"/>
  <c r="F23" i="4"/>
  <c r="H125" i="1"/>
  <c r="E124" i="4"/>
  <c r="D120" i="1" s="1"/>
  <c r="F128" i="4"/>
  <c r="H124" i="1"/>
  <c r="F125" i="4"/>
  <c r="G123" i="1"/>
  <c r="G121" i="1"/>
  <c r="H118" i="1"/>
  <c r="H116" i="1"/>
  <c r="G117" i="1"/>
  <c r="G113" i="1"/>
  <c r="F216" i="9"/>
  <c r="B216" i="9" s="1"/>
  <c r="F112" i="4"/>
  <c r="H108" i="1"/>
  <c r="G111" i="1"/>
  <c r="E106" i="4"/>
  <c r="D102" i="1" s="1"/>
  <c r="H105" i="1"/>
  <c r="H103" i="1"/>
  <c r="F107" i="4"/>
  <c r="H93" i="1"/>
  <c r="H89" i="1"/>
  <c r="F91" i="4"/>
  <c r="H87" i="1"/>
  <c r="H88" i="1"/>
  <c r="E82" i="4"/>
  <c r="D78" i="1" s="1"/>
  <c r="H81" i="1"/>
  <c r="H79" i="1"/>
  <c r="E27" i="9"/>
  <c r="B27" i="9" s="1"/>
  <c r="E26" i="9"/>
  <c r="B26" i="9" s="1"/>
  <c r="H57" i="1"/>
  <c r="G55" i="1"/>
  <c r="E25" i="9"/>
  <c r="B25" i="9" s="1"/>
  <c r="G56" i="1"/>
  <c r="F59" i="4"/>
  <c r="F214" i="9"/>
  <c r="B214" i="9" s="1"/>
  <c r="E24" i="9"/>
  <c r="B24" i="9" s="1"/>
  <c r="H25" i="1"/>
  <c r="F29" i="4"/>
  <c r="H27" i="1"/>
  <c r="H23" i="1"/>
  <c r="H19" i="1"/>
  <c r="H4" i="1"/>
  <c r="H5" i="1"/>
  <c r="G735" i="1"/>
  <c r="G659" i="1"/>
  <c r="G657" i="1"/>
  <c r="G655" i="1"/>
  <c r="G654" i="1"/>
  <c r="G646" i="1"/>
  <c r="G643" i="1"/>
  <c r="G645" i="1"/>
  <c r="G642" i="1"/>
  <c r="E143" i="9"/>
  <c r="B143" i="9" s="1"/>
  <c r="G489" i="1"/>
  <c r="G411" i="1"/>
  <c r="G397" i="1"/>
  <c r="G401" i="1"/>
  <c r="H374" i="1"/>
  <c r="G373" i="1"/>
  <c r="H370" i="1"/>
  <c r="G365" i="1"/>
  <c r="G364" i="1"/>
  <c r="G362" i="1"/>
  <c r="G361" i="1"/>
  <c r="G351" i="1"/>
  <c r="G357" i="1"/>
  <c r="D351" i="4"/>
  <c r="G348" i="1"/>
  <c r="F352" i="4"/>
  <c r="G270" i="1"/>
  <c r="G269" i="1"/>
  <c r="G261" i="1"/>
  <c r="D252" i="4"/>
  <c r="G256" i="1"/>
  <c r="G255" i="1"/>
  <c r="E56" i="9"/>
  <c r="B56" i="9" s="1"/>
  <c r="G207" i="1"/>
  <c r="G206" i="1"/>
  <c r="G191" i="1"/>
  <c r="G189" i="1"/>
  <c r="G184" i="1"/>
  <c r="G187" i="1"/>
  <c r="G186" i="1"/>
  <c r="H179" i="1"/>
  <c r="B218" i="9"/>
  <c r="G178" i="1"/>
  <c r="G177" i="1"/>
  <c r="G174" i="1"/>
  <c r="G173" i="1"/>
  <c r="G170" i="1"/>
  <c r="G169" i="1"/>
  <c r="G168" i="1"/>
  <c r="G166" i="1"/>
  <c r="G165" i="1"/>
  <c r="C160" i="1"/>
  <c r="G160" i="1" s="1"/>
  <c r="G163" i="1"/>
  <c r="G162" i="1"/>
  <c r="E40" i="9"/>
  <c r="B40" i="9" s="1"/>
  <c r="G161" i="1"/>
  <c r="D163" i="4"/>
  <c r="G155" i="1"/>
  <c r="G157" i="1"/>
  <c r="G153" i="1"/>
  <c r="H150" i="1"/>
  <c r="G149" i="1"/>
  <c r="G125" i="1"/>
  <c r="G124" i="1"/>
  <c r="H121" i="1"/>
  <c r="H123" i="1"/>
  <c r="D124" i="4"/>
  <c r="G118" i="1"/>
  <c r="H117" i="1"/>
  <c r="G116" i="1"/>
  <c r="H113" i="1"/>
  <c r="H111" i="1"/>
  <c r="G108" i="1"/>
  <c r="G110" i="1"/>
  <c r="D106" i="4"/>
  <c r="G103" i="1"/>
  <c r="G105" i="1"/>
  <c r="G93" i="1"/>
  <c r="G89" i="1"/>
  <c r="G88" i="1"/>
  <c r="G87" i="1"/>
  <c r="D82" i="4"/>
  <c r="C78" i="1" s="1"/>
  <c r="H56" i="1"/>
  <c r="H58" i="1"/>
  <c r="G59" i="1"/>
  <c r="H55" i="1"/>
  <c r="G25" i="1"/>
  <c r="G27" i="1"/>
  <c r="D7" i="4"/>
  <c r="C3" i="1" s="1"/>
  <c r="G5" i="1"/>
  <c r="H1447" i="1"/>
  <c r="H1451" i="1"/>
  <c r="G1347" i="1"/>
  <c r="G1349" i="1"/>
  <c r="G1351" i="1"/>
  <c r="G1353" i="1"/>
  <c r="G1355" i="1"/>
  <c r="G1357" i="1"/>
  <c r="G1359" i="1"/>
  <c r="G1361" i="1"/>
  <c r="G1363" i="1"/>
  <c r="G1365" i="1"/>
  <c r="G1367" i="1"/>
  <c r="G1369" i="1"/>
  <c r="G1371" i="1"/>
  <c r="G1373" i="1"/>
  <c r="G1375" i="1"/>
  <c r="G1377" i="1"/>
  <c r="G1379" i="1"/>
  <c r="G1381" i="1"/>
  <c r="G1385" i="1"/>
  <c r="G1387" i="1"/>
  <c r="G1389" i="1"/>
  <c r="G1391" i="1"/>
  <c r="G1393" i="1"/>
  <c r="H1407" i="1"/>
  <c r="H1419" i="1"/>
  <c r="H1431" i="1"/>
  <c r="H1437" i="1"/>
  <c r="J1456" i="1"/>
  <c r="H1456" i="1"/>
  <c r="G1456" i="1"/>
  <c r="I1456" i="1" s="1"/>
  <c r="J1460" i="1"/>
  <c r="H1460" i="1"/>
  <c r="G1460" i="1"/>
  <c r="I1460" i="1" s="1"/>
  <c r="H1485" i="1"/>
  <c r="G1485" i="1"/>
  <c r="G1490" i="1"/>
  <c r="G1421" i="1"/>
  <c r="H1403" i="1"/>
  <c r="G1407" i="1"/>
  <c r="H1415" i="1"/>
  <c r="G1419" i="1"/>
  <c r="H1429" i="1"/>
  <c r="G1431" i="1"/>
  <c r="G1437" i="1"/>
  <c r="J1446" i="1"/>
  <c r="H1446" i="1"/>
  <c r="G1446" i="1"/>
  <c r="I1446" i="1" s="1"/>
  <c r="J1450" i="1"/>
  <c r="H1450" i="1"/>
  <c r="G1450" i="1"/>
  <c r="I1450" i="1" s="1"/>
  <c r="J1457" i="1"/>
  <c r="J1463" i="1"/>
  <c r="J1468" i="1"/>
  <c r="H1468" i="1"/>
  <c r="G1468" i="1"/>
  <c r="I1468" i="1" s="1"/>
  <c r="H1501" i="1"/>
  <c r="G1501" i="1"/>
  <c r="G1506" i="1"/>
  <c r="H1522" i="1"/>
  <c r="G1522" i="1"/>
  <c r="H1538" i="1"/>
  <c r="G1538" i="1"/>
  <c r="H1401" i="1"/>
  <c r="G1405" i="1"/>
  <c r="H1413" i="1"/>
  <c r="G1417" i="1"/>
  <c r="H1442" i="1"/>
  <c r="G1442" i="1"/>
  <c r="H1554" i="1"/>
  <c r="G1554" i="1"/>
  <c r="J1464" i="1"/>
  <c r="G1464" i="1"/>
  <c r="G1401" i="1"/>
  <c r="G1413" i="1"/>
  <c r="J1442" i="1"/>
  <c r="H1457" i="1"/>
  <c r="I1457" i="1" s="1"/>
  <c r="J1474" i="1"/>
  <c r="H1474" i="1"/>
  <c r="G1474" i="1"/>
  <c r="I1474" i="1" s="1"/>
  <c r="J1477" i="1"/>
  <c r="H1477" i="1"/>
  <c r="G1477" i="1"/>
  <c r="H1493" i="1"/>
  <c r="G1493" i="1"/>
  <c r="G1498" i="1"/>
  <c r="H1395" i="1"/>
  <c r="G1399" i="1"/>
  <c r="G1411" i="1"/>
  <c r="G1427" i="1"/>
  <c r="H1433" i="1"/>
  <c r="J1439" i="1"/>
  <c r="H1439" i="1"/>
  <c r="I1439" i="1" s="1"/>
  <c r="J1443" i="1"/>
  <c r="H1443" i="1"/>
  <c r="I1443" i="1" s="1"/>
  <c r="G1447" i="1"/>
  <c r="I1447" i="1" s="1"/>
  <c r="G1451" i="1"/>
  <c r="H1464" i="1"/>
  <c r="H1514" i="1"/>
  <c r="G1514" i="1"/>
  <c r="H1530" i="1"/>
  <c r="G1530" i="1"/>
  <c r="H1546" i="1"/>
  <c r="G1546" i="1"/>
  <c r="D528" i="4"/>
  <c r="G1562" i="1"/>
  <c r="G1570" i="1"/>
  <c r="G1578" i="1"/>
  <c r="E636" i="4"/>
  <c r="D630" i="1" s="1"/>
  <c r="F69" i="5"/>
  <c r="G1509" i="1"/>
  <c r="G1525" i="1"/>
  <c r="G1533" i="1"/>
  <c r="G1541" i="1"/>
  <c r="G1549" i="1"/>
  <c r="G1557" i="1"/>
  <c r="G1565" i="1"/>
  <c r="G1573" i="1"/>
  <c r="G1480" i="1"/>
  <c r="G1488" i="1"/>
  <c r="G1496" i="1"/>
  <c r="G1504" i="1"/>
  <c r="G1512" i="1"/>
  <c r="G1520" i="1"/>
  <c r="G1528" i="1"/>
  <c r="G1536" i="1"/>
  <c r="G1544" i="1"/>
  <c r="D50" i="4"/>
  <c r="G1463" i="1"/>
  <c r="G1467" i="1"/>
  <c r="I1467" i="1" s="1"/>
  <c r="G1470" i="1"/>
  <c r="G1473" i="1"/>
  <c r="G1476" i="1"/>
  <c r="G1483" i="1"/>
  <c r="G1491" i="1"/>
  <c r="G1499" i="1"/>
  <c r="G1507" i="1"/>
  <c r="G1515" i="1"/>
  <c r="G1523" i="1"/>
  <c r="G1531" i="1"/>
  <c r="G1539" i="1"/>
  <c r="G1547" i="1"/>
  <c r="G1555" i="1"/>
  <c r="G1563" i="1"/>
  <c r="G1571" i="1"/>
  <c r="G1579" i="1"/>
  <c r="F8" i="4"/>
  <c r="D215" i="4"/>
  <c r="D363" i="4"/>
  <c r="G292" i="9"/>
  <c r="E292" i="9" s="1"/>
  <c r="B292" i="9" s="1"/>
  <c r="F206" i="5"/>
  <c r="H1463" i="1"/>
  <c r="H1467" i="1"/>
  <c r="H1473" i="1"/>
  <c r="H1476" i="1"/>
  <c r="G1486" i="1"/>
  <c r="G1494" i="1"/>
  <c r="G1502" i="1"/>
  <c r="G1510" i="1"/>
  <c r="G1518" i="1"/>
  <c r="G1526" i="1"/>
  <c r="G1534" i="1"/>
  <c r="G1542" i="1"/>
  <c r="G1550" i="1"/>
  <c r="G1558" i="1"/>
  <c r="G1566" i="1"/>
  <c r="G1574" i="1"/>
  <c r="D196" i="4"/>
  <c r="E363" i="4"/>
  <c r="D358" i="1" s="1"/>
  <c r="F421" i="4"/>
  <c r="G1449" i="1"/>
  <c r="I1449" i="1" s="1"/>
  <c r="G1453" i="1"/>
  <c r="G1455" i="1"/>
  <c r="I1455" i="1" s="1"/>
  <c r="G1459" i="1"/>
  <c r="I1459" i="1" s="1"/>
  <c r="G1462" i="1"/>
  <c r="I1462" i="1" s="1"/>
  <c r="G1466" i="1"/>
  <c r="I1466" i="1" s="1"/>
  <c r="G1472" i="1"/>
  <c r="I1472" i="1" s="1"/>
  <c r="G1479" i="1"/>
  <c r="I1479" i="1" s="1"/>
  <c r="G1481" i="1"/>
  <c r="G1489" i="1"/>
  <c r="G1497" i="1"/>
  <c r="G1505" i="1"/>
  <c r="G1513" i="1"/>
  <c r="G1521" i="1"/>
  <c r="G1529" i="1"/>
  <c r="G1537" i="1"/>
  <c r="G1545" i="1"/>
  <c r="G1553" i="1"/>
  <c r="G1561" i="1"/>
  <c r="G1569" i="1"/>
  <c r="G1577" i="1"/>
  <c r="D311" i="4"/>
  <c r="F364" i="4"/>
  <c r="D237" i="5"/>
  <c r="E5" i="7"/>
  <c r="G209" i="9"/>
  <c r="E209" i="9" s="1"/>
  <c r="B209" i="9" s="1"/>
  <c r="F153" i="4"/>
  <c r="D152" i="4"/>
  <c r="F197" i="4"/>
  <c r="D263" i="4"/>
  <c r="E311" i="4"/>
  <c r="F529" i="4"/>
  <c r="E237" i="5"/>
  <c r="D5" i="7"/>
  <c r="D12" i="5"/>
  <c r="D7" i="5" s="1"/>
  <c r="D177" i="5"/>
  <c r="F10" i="6"/>
  <c r="G197" i="9"/>
  <c r="E197" i="9" s="1"/>
  <c r="B197" i="9" s="1"/>
  <c r="B236" i="9"/>
  <c r="B250" i="9"/>
  <c r="B260" i="9"/>
  <c r="D89" i="6"/>
  <c r="G203" i="9"/>
  <c r="E203" i="9" s="1"/>
  <c r="B203" i="9" s="1"/>
  <c r="B227" i="9"/>
  <c r="B243" i="9"/>
  <c r="D484" i="4"/>
  <c r="D420" i="4" s="1"/>
  <c r="D644" i="4"/>
  <c r="G193" i="9"/>
  <c r="E193" i="9" s="1"/>
  <c r="B193" i="9" s="1"/>
  <c r="E142" i="9"/>
  <c r="B142" i="9" s="1"/>
  <c r="G164" i="9"/>
  <c r="G162" i="9"/>
  <c r="E162" i="9" s="1"/>
  <c r="B162" i="9" s="1"/>
  <c r="G160" i="9"/>
  <c r="E160" i="9" s="1"/>
  <c r="B160"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E42" i="9"/>
  <c r="B42" i="9" s="1"/>
  <c r="E58" i="9"/>
  <c r="B58" i="9" s="1"/>
  <c r="B120" i="9"/>
  <c r="G199" i="9"/>
  <c r="E199" i="9" s="1"/>
  <c r="B199" i="9" s="1"/>
  <c r="B221" i="9"/>
  <c r="B237" i="9"/>
  <c r="B251" i="9"/>
  <c r="B261" i="9"/>
  <c r="F460" i="4"/>
  <c r="F522" i="4"/>
  <c r="F530" i="4"/>
  <c r="F574" i="4"/>
  <c r="F8" i="5"/>
  <c r="F70" i="5"/>
  <c r="F207" i="5"/>
  <c r="F36" i="6"/>
  <c r="D114" i="6"/>
  <c r="I10" i="9"/>
  <c r="B48" i="9"/>
  <c r="G205" i="9"/>
  <c r="E205" i="9" s="1"/>
  <c r="B205" i="9" s="1"/>
  <c r="B266" i="9"/>
  <c r="F603" i="4"/>
  <c r="H286" i="9"/>
  <c r="E286" i="9" s="1"/>
  <c r="B286" i="9" s="1"/>
  <c r="F149" i="5"/>
  <c r="E66" i="9"/>
  <c r="B66" i="9" s="1"/>
  <c r="G195" i="9"/>
  <c r="E195" i="9" s="1"/>
  <c r="B195" i="9" s="1"/>
  <c r="G211" i="9"/>
  <c r="E211" i="9" s="1"/>
  <c r="B211" i="9" s="1"/>
  <c r="F88" i="5"/>
  <c r="D146" i="5"/>
  <c r="E176" i="5"/>
  <c r="G201" i="9"/>
  <c r="E201" i="9" s="1"/>
  <c r="B201" i="9" s="1"/>
  <c r="F219" i="9"/>
  <c r="B219" i="9" s="1"/>
  <c r="B226" i="9"/>
  <c r="F235" i="9"/>
  <c r="B235" i="9" s="1"/>
  <c r="B242" i="9"/>
  <c r="B252" i="9"/>
  <c r="B112" i="9"/>
  <c r="B136" i="9"/>
  <c r="L191" i="9"/>
  <c r="F191" i="9" s="1"/>
  <c r="G207" i="9"/>
  <c r="E207" i="9" s="1"/>
  <c r="B207" i="9" s="1"/>
  <c r="B213" i="9"/>
  <c r="B229" i="9"/>
  <c r="B245" i="9"/>
  <c r="B267" i="9"/>
  <c r="G637" i="1" l="1"/>
  <c r="E635" i="4"/>
  <c r="D629" i="1" s="1"/>
  <c r="F643" i="4"/>
  <c r="E68" i="5"/>
  <c r="I21" i="3" s="1"/>
  <c r="F134" i="5"/>
  <c r="E7" i="5"/>
  <c r="I20" i="3" s="1"/>
  <c r="F245" i="5"/>
  <c r="C1222" i="1"/>
  <c r="H1235" i="1"/>
  <c r="G1235" i="1"/>
  <c r="G1215" i="1"/>
  <c r="H1215" i="1"/>
  <c r="G1034" i="1"/>
  <c r="H1034" i="1"/>
  <c r="G1300" i="1"/>
  <c r="D1299" i="1"/>
  <c r="H1299" i="1" s="1"/>
  <c r="I24" i="3"/>
  <c r="I27" i="3"/>
  <c r="D1408" i="1"/>
  <c r="I25" i="3"/>
  <c r="F129" i="6"/>
  <c r="C1423" i="1"/>
  <c r="D141" i="6"/>
  <c r="F141" i="6" s="1"/>
  <c r="F35" i="6"/>
  <c r="C1329" i="1"/>
  <c r="H25" i="3"/>
  <c r="H24" i="3"/>
  <c r="F5" i="6"/>
  <c r="I1451" i="1"/>
  <c r="I1477" i="1"/>
  <c r="C1469" i="1"/>
  <c r="H31" i="3"/>
  <c r="D42" i="8"/>
  <c r="G294" i="9" s="1"/>
  <c r="E294" i="9" s="1"/>
  <c r="B294" i="9" s="1"/>
  <c r="G295" i="9"/>
  <c r="E295" i="9" s="1"/>
  <c r="B295" i="9" s="1"/>
  <c r="K1432" i="9"/>
  <c r="I34" i="3"/>
  <c r="C1517" i="1"/>
  <c r="F212" i="9"/>
  <c r="B212" i="9" s="1"/>
  <c r="H294" i="1"/>
  <c r="G294" i="1"/>
  <c r="E151" i="4"/>
  <c r="D147" i="1" s="1"/>
  <c r="F82" i="4"/>
  <c r="E6" i="4"/>
  <c r="D2" i="1" s="1"/>
  <c r="F351" i="4"/>
  <c r="C346" i="1"/>
  <c r="F252" i="4"/>
  <c r="C248" i="1"/>
  <c r="H160" i="1"/>
  <c r="F163" i="4"/>
  <c r="C159" i="1"/>
  <c r="F124" i="4"/>
  <c r="C120" i="1"/>
  <c r="F106" i="4"/>
  <c r="C102" i="1"/>
  <c r="H78" i="1"/>
  <c r="G78" i="1"/>
  <c r="F7" i="4"/>
  <c r="H3" i="1"/>
  <c r="G3" i="1"/>
  <c r="D635" i="4"/>
  <c r="F420" i="4"/>
  <c r="C414" i="1"/>
  <c r="H20" i="3"/>
  <c r="C985" i="1"/>
  <c r="F146" i="5"/>
  <c r="C1124" i="1"/>
  <c r="F237" i="5"/>
  <c r="H23" i="3"/>
  <c r="C1214" i="1"/>
  <c r="D68" i="5"/>
  <c r="D6" i="5" s="1"/>
  <c r="I1464" i="1"/>
  <c r="I1442" i="1"/>
  <c r="F114" i="6"/>
  <c r="H27" i="3"/>
  <c r="C1408" i="1"/>
  <c r="B191" i="9"/>
  <c r="E298" i="4"/>
  <c r="D306" i="1"/>
  <c r="D636" i="4"/>
  <c r="F528" i="4"/>
  <c r="C522" i="1"/>
  <c r="F263" i="4"/>
  <c r="C259" i="1"/>
  <c r="F311" i="4"/>
  <c r="D298" i="4"/>
  <c r="C306" i="1"/>
  <c r="F363" i="4"/>
  <c r="D350" i="4"/>
  <c r="C358" i="1"/>
  <c r="I1476" i="1"/>
  <c r="F50" i="4"/>
  <c r="C46" i="1"/>
  <c r="E165" i="9"/>
  <c r="B165" i="9" s="1"/>
  <c r="F215" i="4"/>
  <c r="C211" i="1"/>
  <c r="I1473" i="1"/>
  <c r="E350" i="4"/>
  <c r="G289" i="9"/>
  <c r="E289" i="9" s="1"/>
  <c r="B289" i="9" s="1"/>
  <c r="D176" i="5"/>
  <c r="F177" i="5"/>
  <c r="C1154" i="1"/>
  <c r="H20" i="9"/>
  <c r="G20" i="9"/>
  <c r="D151" i="4"/>
  <c r="F152" i="4"/>
  <c r="C148" i="1"/>
  <c r="G299" i="9"/>
  <c r="E299" i="9" s="1"/>
  <c r="E164" i="9"/>
  <c r="B164" i="9" s="1"/>
  <c r="F12" i="5"/>
  <c r="C990" i="1"/>
  <c r="D6" i="4"/>
  <c r="F644" i="4"/>
  <c r="C638" i="1"/>
  <c r="G297" i="9"/>
  <c r="E297" i="9" s="1"/>
  <c r="C1436" i="1"/>
  <c r="H29" i="3"/>
  <c r="I1463" i="1"/>
  <c r="E175" i="5"/>
  <c r="I22" i="3"/>
  <c r="D1153" i="1"/>
  <c r="F484" i="4"/>
  <c r="C478" i="1"/>
  <c r="F89" i="6"/>
  <c r="C1383" i="1"/>
  <c r="I23" i="3"/>
  <c r="D1214" i="1"/>
  <c r="D1436" i="1"/>
  <c r="I29" i="3"/>
  <c r="F196" i="4"/>
  <c r="C192" i="1"/>
  <c r="I28" i="3"/>
  <c r="D1435" i="1"/>
  <c r="C1435" i="1" l="1"/>
  <c r="G1435" i="1" s="1"/>
  <c r="D1046" i="1"/>
  <c r="D985" i="1"/>
  <c r="H985" i="1" s="1"/>
  <c r="E6" i="5"/>
  <c r="D984" i="1" s="1"/>
  <c r="F7" i="5"/>
  <c r="H1222" i="1"/>
  <c r="G1222" i="1"/>
  <c r="G1299" i="1"/>
  <c r="G1423" i="1"/>
  <c r="H1423" i="1"/>
  <c r="H28" i="3"/>
  <c r="H1329" i="1"/>
  <c r="G1329" i="1"/>
  <c r="G1469" i="1"/>
  <c r="H1469" i="1"/>
  <c r="E293" i="9"/>
  <c r="H1517" i="1"/>
  <c r="G1517" i="1"/>
  <c r="H11" i="3"/>
  <c r="N3" i="9" s="1"/>
  <c r="E289" i="4"/>
  <c r="E413" i="4" s="1"/>
  <c r="D408" i="1" s="1"/>
  <c r="I17" i="3"/>
  <c r="I16" i="3"/>
  <c r="E20" i="9"/>
  <c r="B20" i="9" s="1"/>
  <c r="H346" i="1"/>
  <c r="G346" i="1"/>
  <c r="H248" i="1"/>
  <c r="G248" i="1"/>
  <c r="H159" i="1"/>
  <c r="G159" i="1"/>
  <c r="H120" i="1"/>
  <c r="G120" i="1"/>
  <c r="H102" i="1"/>
  <c r="G102" i="1"/>
  <c r="H46" i="1"/>
  <c r="G46" i="1"/>
  <c r="E407" i="4"/>
  <c r="D402" i="1" s="1"/>
  <c r="D293" i="1"/>
  <c r="E412" i="4"/>
  <c r="H1214" i="1"/>
  <c r="G1214" i="1"/>
  <c r="C984" i="1"/>
  <c r="E298" i="9"/>
  <c r="B299" i="9"/>
  <c r="F176" i="5"/>
  <c r="D175" i="5"/>
  <c r="H22" i="3"/>
  <c r="C1153" i="1"/>
  <c r="H259" i="1"/>
  <c r="G259" i="1"/>
  <c r="D1152" i="1"/>
  <c r="G990" i="1"/>
  <c r="H990" i="1"/>
  <c r="G1408" i="1"/>
  <c r="H1408" i="1"/>
  <c r="G148" i="1"/>
  <c r="H148" i="1"/>
  <c r="E408" i="4"/>
  <c r="D403" i="1" s="1"/>
  <c r="D345" i="1"/>
  <c r="G358" i="1"/>
  <c r="H358" i="1"/>
  <c r="H1124" i="1"/>
  <c r="G1124" i="1"/>
  <c r="G522" i="1"/>
  <c r="H522" i="1"/>
  <c r="F151" i="4"/>
  <c r="D289" i="4"/>
  <c r="D290" i="4" s="1"/>
  <c r="H17" i="3"/>
  <c r="C147" i="1"/>
  <c r="G1436" i="1"/>
  <c r="H1436" i="1"/>
  <c r="G211" i="1"/>
  <c r="H211" i="1"/>
  <c r="G414" i="1"/>
  <c r="H414" i="1"/>
  <c r="F6" i="4"/>
  <c r="H16" i="3"/>
  <c r="D412" i="4"/>
  <c r="C2" i="1"/>
  <c r="H1383" i="1"/>
  <c r="G1383" i="1"/>
  <c r="H9" i="3"/>
  <c r="B297" i="9"/>
  <c r="E296" i="9"/>
  <c r="I10" i="3" s="1"/>
  <c r="H306" i="1"/>
  <c r="G306" i="1"/>
  <c r="F636" i="4"/>
  <c r="C630" i="1"/>
  <c r="F350" i="4"/>
  <c r="D408" i="4"/>
  <c r="C345" i="1"/>
  <c r="G192" i="1"/>
  <c r="H192" i="1"/>
  <c r="G478" i="1"/>
  <c r="H478" i="1"/>
  <c r="H638" i="1"/>
  <c r="G638" i="1"/>
  <c r="H1154" i="1"/>
  <c r="G1154" i="1"/>
  <c r="D407" i="4"/>
  <c r="F298" i="4"/>
  <c r="C293" i="1"/>
  <c r="F68" i="5"/>
  <c r="H21" i="3"/>
  <c r="C1046" i="1"/>
  <c r="F635" i="4"/>
  <c r="C629" i="1"/>
  <c r="H1435" i="1" l="1"/>
  <c r="G282" i="9"/>
  <c r="E282" i="9" s="1"/>
  <c r="B282" i="9" s="1"/>
  <c r="F6" i="5"/>
  <c r="G985" i="1"/>
  <c r="H276" i="9"/>
  <c r="I11" i="3"/>
  <c r="E640" i="4"/>
  <c r="D634" i="1" s="1"/>
  <c r="E415" i="4"/>
  <c r="D410" i="1" s="1"/>
  <c r="E291" i="4"/>
  <c r="D287" i="1" s="1"/>
  <c r="E290" i="4"/>
  <c r="D286" i="1" s="1"/>
  <c r="D285" i="1"/>
  <c r="E19" i="9"/>
  <c r="F175" i="5"/>
  <c r="C1152" i="1"/>
  <c r="H1046" i="1"/>
  <c r="G1046" i="1"/>
  <c r="E639" i="4"/>
  <c r="E414" i="4"/>
  <c r="D409" i="1" s="1"/>
  <c r="D407" i="1"/>
  <c r="F407" i="4"/>
  <c r="C402" i="1"/>
  <c r="H345" i="1"/>
  <c r="G345" i="1"/>
  <c r="F408" i="4"/>
  <c r="C403" i="1"/>
  <c r="H630" i="1"/>
  <c r="G630" i="1"/>
  <c r="G147" i="1"/>
  <c r="H147" i="1"/>
  <c r="K3" i="9"/>
  <c r="I9" i="3"/>
  <c r="H2" i="1"/>
  <c r="G2" i="1"/>
  <c r="H8" i="3"/>
  <c r="H984" i="1"/>
  <c r="G984" i="1"/>
  <c r="H293" i="1"/>
  <c r="G293" i="1"/>
  <c r="D639" i="4"/>
  <c r="F412" i="4"/>
  <c r="C407" i="1"/>
  <c r="F289" i="4"/>
  <c r="D413" i="4"/>
  <c r="D414" i="4" s="1"/>
  <c r="D291" i="4"/>
  <c r="C285" i="1"/>
  <c r="H629" i="1"/>
  <c r="G629" i="1"/>
  <c r="C286" i="1"/>
  <c r="H1153" i="1"/>
  <c r="G1153" i="1"/>
  <c r="G276" i="9"/>
  <c r="E276" i="9" l="1"/>
  <c r="B276" i="9" s="1"/>
  <c r="F290" i="4"/>
  <c r="H403" i="1"/>
  <c r="G403" i="1"/>
  <c r="E641" i="4"/>
  <c r="D633" i="1"/>
  <c r="F414" i="4"/>
  <c r="C409" i="1"/>
  <c r="H286" i="1"/>
  <c r="G286" i="1"/>
  <c r="F639" i="4"/>
  <c r="C633" i="1"/>
  <c r="H407" i="1"/>
  <c r="G407" i="1"/>
  <c r="H285" i="1"/>
  <c r="G285" i="1"/>
  <c r="F291" i="4"/>
  <c r="C287" i="1"/>
  <c r="D640" i="4"/>
  <c r="F413" i="4"/>
  <c r="D415" i="4"/>
  <c r="C408" i="1"/>
  <c r="H402" i="1"/>
  <c r="G402" i="1"/>
  <c r="E642" i="4"/>
  <c r="H1152" i="1"/>
  <c r="G1152" i="1"/>
  <c r="M3" i="9"/>
  <c r="E275" i="9" l="1"/>
  <c r="I8" i="3" s="1"/>
  <c r="G408" i="1"/>
  <c r="H408" i="1"/>
  <c r="F415" i="4"/>
  <c r="C410" i="1"/>
  <c r="H409" i="1"/>
  <c r="G409" i="1"/>
  <c r="D642" i="4"/>
  <c r="F640" i="4"/>
  <c r="C634" i="1"/>
  <c r="H287" i="1"/>
  <c r="G287" i="1"/>
  <c r="H633" i="1"/>
  <c r="G633" i="1"/>
  <c r="E645" i="4"/>
  <c r="D635" i="1"/>
  <c r="E646" i="4"/>
  <c r="D636" i="1"/>
  <c r="D641" i="4"/>
  <c r="F642" i="4" l="1"/>
  <c r="D646" i="4"/>
  <c r="C636" i="1"/>
  <c r="G410" i="1"/>
  <c r="H410" i="1"/>
  <c r="D645" i="4"/>
  <c r="F641" i="4"/>
  <c r="C635" i="1"/>
  <c r="I18" i="3"/>
  <c r="D639" i="1"/>
  <c r="I19" i="3"/>
  <c r="D640" i="1"/>
  <c r="H634" i="1"/>
  <c r="G634" i="1"/>
  <c r="F645" i="4" l="1"/>
  <c r="H18" i="3"/>
  <c r="C639" i="1"/>
  <c r="H636" i="1"/>
  <c r="G636" i="1"/>
  <c r="F646" i="4"/>
  <c r="H19" i="3"/>
  <c r="C640" i="1"/>
  <c r="H635" i="1"/>
  <c r="G635" i="1"/>
  <c r="H7" i="3"/>
  <c r="H640" i="1" l="1"/>
  <c r="G640" i="1"/>
  <c r="H639" i="1"/>
  <c r="G639" i="1"/>
  <c r="J3" i="9"/>
  <c r="I7" i="3"/>
  <c r="M272" i="9" l="1"/>
  <c r="L272" i="9"/>
  <c r="G18" i="9"/>
  <c r="H18" i="9"/>
  <c r="I11" i="9"/>
  <c r="G17" i="9"/>
  <c r="I17" i="9"/>
  <c r="K12" i="9"/>
  <c r="G15" i="9"/>
  <c r="K9" i="9"/>
  <c r="L16" i="9"/>
  <c r="J11" i="9"/>
  <c r="I13" i="9"/>
  <c r="M15" i="9"/>
  <c r="K6" i="9"/>
  <c r="H15" i="9"/>
  <c r="I6" i="9"/>
  <c r="J8" i="9"/>
  <c r="J17" i="9"/>
  <c r="J5" i="9"/>
  <c r="I7" i="9"/>
  <c r="K5" i="9"/>
  <c r="K11" i="9"/>
  <c r="I12" i="9"/>
  <c r="J6" i="9"/>
  <c r="K8" i="9"/>
  <c r="K7" i="9"/>
  <c r="J13" i="9"/>
  <c r="K10" i="9"/>
  <c r="I8" i="9"/>
  <c r="H17" i="9"/>
  <c r="J10" i="9"/>
  <c r="I9" i="9"/>
  <c r="G16" i="9"/>
  <c r="M16" i="9"/>
  <c r="J9" i="9"/>
  <c r="L15" i="9"/>
  <c r="J7" i="9"/>
  <c r="K13" i="9"/>
  <c r="J12" i="9"/>
  <c r="H16" i="9"/>
  <c r="I5" i="9"/>
  <c r="E15" i="9" l="1"/>
  <c r="E5" i="9"/>
  <c r="B5" i="9" s="1"/>
  <c r="E16" i="9"/>
  <c r="E10" i="9"/>
  <c r="B10" i="9" s="1"/>
  <c r="F15" i="9"/>
  <c r="B15" i="9" s="1"/>
  <c r="E9" i="9"/>
  <c r="B9" i="9" s="1"/>
  <c r="E12" i="9"/>
  <c r="B12" i="9" s="1"/>
  <c r="E6" i="9"/>
  <c r="B6" i="9" s="1"/>
  <c r="E8" i="9"/>
  <c r="B8" i="9" s="1"/>
  <c r="E17" i="9"/>
  <c r="B17" i="9" s="1"/>
  <c r="E7" i="9"/>
  <c r="B7" i="9" s="1"/>
  <c r="E13" i="9"/>
  <c r="B13" i="9" s="1"/>
  <c r="E11" i="9"/>
  <c r="B11" i="9" s="1"/>
  <c r="F16" i="9"/>
  <c r="E18" i="9"/>
  <c r="B18" i="9" s="1"/>
  <c r="F272" i="9"/>
  <c r="F14" i="9" l="1"/>
  <c r="E4" i="9"/>
  <c r="B16" i="9"/>
  <c r="E14" i="9"/>
  <c r="B272" i="9"/>
  <c r="F19"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<sst xmlns="http://schemas.openxmlformats.org/spreadsheetml/2006/main" count="4313" uniqueCount="3394">
  <si>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</si>
  <si>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</si>
  <si>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</si>
  <si>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</si>
  <si>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</si>
  <si>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</si>
  <si>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</si>
  <si>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</si>
  <si>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</si>
  <si>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</si>
  <si>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</si>
  <si>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</si>
  <si>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</si>
  <si>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</si>
  <si>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</si>
  <si>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</si>
  <si>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</si>
  <si>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</si>
  <si>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</si>
  <si>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</si>
  <si>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</si>
  <si>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</si>
  <si>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</si>
  <si>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</si>
  <si>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</si>
  <si>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</si>
  <si>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</si>
  <si>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</si>
  <si>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</si>
  <si>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</si>
  <si>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</si>
  <si>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VIŠKOVCI</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</si>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</sst>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8622572</v>
      </c>
      <c r="D2" s="6">
        <f>'PR-RAS'!E6</f>
        <v>8398610.4199999999</v>
      </c>
      <c r="E2" s="6">
        <v>0</v>
      </c>
      <c r="F2" s="6">
        <v>0</v>
      </c>
      <c r="G2" s="7">
        <f t="shared" ref="G2:G264" si="0">(B2/1000)*(C2*1+D2*2)</f>
        <v>25419.792840000002</v>
      </c>
      <c r="H2" s="7">
        <f t="shared" ref="H2:H264" si="1">ABS(C2-ROUND(C2,0))+ABS(D2-ROUND(D2,0))</f>
        <v>0.41999999992549419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2106853</v>
      </c>
      <c r="D3" s="1">
        <f>'PR-RAS'!E7</f>
        <v>1741628.53</v>
      </c>
      <c r="E3" s="1">
        <v>0</v>
      </c>
      <c r="F3" s="1">
        <v>0</v>
      </c>
      <c r="G3" s="2">
        <f t="shared" si="0"/>
        <v>11180.220120000002</v>
      </c>
      <c r="H3" s="2">
        <f t="shared" si="1"/>
        <v>0.46999999997206032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1921949</v>
      </c>
      <c r="D4" s="1">
        <f>'PR-RAS'!E8</f>
        <v>1543444.89</v>
      </c>
      <c r="E4" s="1">
        <v>0</v>
      </c>
      <c r="F4" s="1">
        <v>0</v>
      </c>
      <c r="G4" s="2">
        <f t="shared" si="0"/>
        <v>15026.516339999998</v>
      </c>
      <c r="H4" s="2">
        <f t="shared" si="1"/>
        <v>0.11000000010244548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1921949</v>
      </c>
      <c r="D5" s="1">
        <f>'PR-RAS'!E9</f>
        <v>1543444.89</v>
      </c>
      <c r="E5" s="1">
        <v>0</v>
      </c>
      <c r="F5" s="1">
        <v>0</v>
      </c>
      <c r="G5" s="2">
        <f t="shared" si="0"/>
        <v>20035.355119999997</v>
      </c>
      <c r="H5" s="2">
        <f t="shared" si="1"/>
        <v>0.11000000010244548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171211</v>
      </c>
      <c r="D19" s="1">
        <f>'PR-RAS'!E23</f>
        <v>187940.09</v>
      </c>
      <c r="E19" s="1">
        <v>0</v>
      </c>
      <c r="F19" s="1">
        <v>0</v>
      </c>
      <c r="G19" s="2">
        <f t="shared" si="0"/>
        <v>9847.6412399999972</v>
      </c>
      <c r="H19" s="2">
        <f t="shared" si="1"/>
        <v>8.999999999650754E-2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171211</v>
      </c>
      <c r="D23" s="1">
        <f>'PR-RAS'!E27</f>
        <v>187940.09</v>
      </c>
      <c r="E23" s="1">
        <v>0</v>
      </c>
      <c r="F23" s="1">
        <v>0</v>
      </c>
      <c r="G23" s="2">
        <f t="shared" si="0"/>
        <v>12036.005959999999</v>
      </c>
      <c r="H23" s="2">
        <f t="shared" si="1"/>
        <v>8.999999999650754E-2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13693</v>
      </c>
      <c r="D25" s="1">
        <f>'PR-RAS'!E29</f>
        <v>10243.549999999999</v>
      </c>
      <c r="E25" s="1">
        <v>0</v>
      </c>
      <c r="F25" s="1">
        <v>0</v>
      </c>
      <c r="G25" s="2">
        <f t="shared" si="0"/>
        <v>820.32240000000002</v>
      </c>
      <c r="H25" s="2">
        <f t="shared" si="1"/>
        <v>0.4500000000007276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13452</v>
      </c>
      <c r="D27" s="1">
        <f>'PR-RAS'!E31</f>
        <v>10025.549999999999</v>
      </c>
      <c r="E27" s="1">
        <v>0</v>
      </c>
      <c r="F27" s="1">
        <v>0</v>
      </c>
      <c r="G27" s="2">
        <f t="shared" si="0"/>
        <v>871.08059999999989</v>
      </c>
      <c r="H27" s="2">
        <f t="shared" si="1"/>
        <v>0.4500000000007276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241</v>
      </c>
      <c r="D29" s="1">
        <f>'PR-RAS'!E33</f>
        <v>218</v>
      </c>
      <c r="E29" s="1">
        <v>0</v>
      </c>
      <c r="F29" s="1">
        <v>0</v>
      </c>
      <c r="G29" s="2">
        <f t="shared" si="0"/>
        <v>18.956</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5350354</v>
      </c>
      <c r="D46" s="1">
        <f>'PR-RAS'!E50</f>
        <v>5381639.8899999997</v>
      </c>
      <c r="E46" s="1">
        <v>0</v>
      </c>
      <c r="F46" s="1">
        <v>0</v>
      </c>
      <c r="G46" s="2">
        <f t="shared" si="0"/>
        <v>725113.52009999997</v>
      </c>
      <c r="H46" s="2">
        <f t="shared" si="1"/>
        <v>0.11000000033527613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5261231</v>
      </c>
      <c r="D55" s="1">
        <f>'PR-RAS'!E59</f>
        <v>5365219.29</v>
      </c>
      <c r="E55" s="1">
        <v>0</v>
      </c>
      <c r="F55" s="1">
        <v>0</v>
      </c>
      <c r="G55" s="2">
        <f t="shared" si="0"/>
        <v>863550.15732</v>
      </c>
      <c r="H55" s="2">
        <f t="shared" si="1"/>
        <v>0.2900000000372529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3313491</v>
      </c>
      <c r="D56" s="1">
        <f>'PR-RAS'!E60</f>
        <v>3959259.47</v>
      </c>
      <c r="E56" s="1">
        <v>0</v>
      </c>
      <c r="F56" s="1">
        <v>0</v>
      </c>
      <c r="G56" s="2">
        <f t="shared" si="0"/>
        <v>617760.54670000006</v>
      </c>
      <c r="H56" s="2">
        <f t="shared" si="1"/>
        <v>0.47000000020489097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1947740</v>
      </c>
      <c r="D57" s="1">
        <f>'PR-RAS'!E61</f>
        <v>1405959.82</v>
      </c>
      <c r="E57" s="1">
        <v>0</v>
      </c>
      <c r="F57" s="1">
        <v>0</v>
      </c>
      <c r="G57" s="2">
        <f t="shared" si="0"/>
        <v>266540.93984000006</v>
      </c>
      <c r="H57" s="2">
        <f t="shared" si="1"/>
        <v>0.17999999993480742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89123</v>
      </c>
      <c r="D58" s="1">
        <f>'PR-RAS'!E62</f>
        <v>16420.599999999999</v>
      </c>
      <c r="E58" s="1">
        <v>0</v>
      </c>
      <c r="F58" s="1">
        <v>0</v>
      </c>
      <c r="G58" s="2">
        <f t="shared" si="0"/>
        <v>6951.9593999999997</v>
      </c>
      <c r="H58" s="2">
        <f t="shared" si="1"/>
        <v>0.40000000000145519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89123</v>
      </c>
      <c r="D59" s="1">
        <f>'PR-RAS'!E63</f>
        <v>16420.599999999999</v>
      </c>
      <c r="E59" s="1">
        <v>0</v>
      </c>
      <c r="F59" s="1">
        <v>0</v>
      </c>
      <c r="G59" s="2">
        <f t="shared" si="0"/>
        <v>7073.9236000000001</v>
      </c>
      <c r="H59" s="2">
        <f t="shared" si="1"/>
        <v>0.40000000000145519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858518</v>
      </c>
      <c r="D78" s="1">
        <f>'PR-RAS'!E82</f>
        <v>667949.96999999986</v>
      </c>
      <c r="E78" s="1">
        <v>0</v>
      </c>
      <c r="F78" s="1">
        <v>0</v>
      </c>
      <c r="G78" s="2">
        <f t="shared" si="0"/>
        <v>168970.18137999997</v>
      </c>
      <c r="H78" s="2">
        <f t="shared" si="1"/>
        <v>3.0000000144354999E-2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217</v>
      </c>
      <c r="D79" s="1">
        <f>'PR-RAS'!E83</f>
        <v>2.98</v>
      </c>
      <c r="E79" s="1">
        <v>0</v>
      </c>
      <c r="F79" s="1">
        <v>0</v>
      </c>
      <c r="G79" s="2">
        <f t="shared" si="0"/>
        <v>17.390879999999999</v>
      </c>
      <c r="H79" s="2">
        <f t="shared" si="1"/>
        <v>2.0000000000000018E-2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217</v>
      </c>
      <c r="D81" s="1">
        <f>'PR-RAS'!E85</f>
        <v>2.98</v>
      </c>
      <c r="E81" s="1">
        <v>0</v>
      </c>
      <c r="F81" s="1">
        <v>0</v>
      </c>
      <c r="G81" s="2">
        <f t="shared" si="0"/>
        <v>17.8368</v>
      </c>
      <c r="H81" s="2">
        <f t="shared" si="1"/>
        <v>2.0000000000000018E-2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858301</v>
      </c>
      <c r="D87" s="1">
        <f>'PR-RAS'!E91</f>
        <v>667946.98999999987</v>
      </c>
      <c r="E87" s="1">
        <v>0</v>
      </c>
      <c r="F87" s="1">
        <v>0</v>
      </c>
      <c r="G87" s="2">
        <f t="shared" si="0"/>
        <v>188700.76827999993</v>
      </c>
      <c r="H87" s="2">
        <f t="shared" si="1"/>
        <v>1.0000000125728548E-2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6707</v>
      </c>
      <c r="D88" s="1">
        <f>'PR-RAS'!E92</f>
        <v>6215.45</v>
      </c>
      <c r="E88" s="1">
        <v>0</v>
      </c>
      <c r="F88" s="1">
        <v>0</v>
      </c>
      <c r="G88" s="2">
        <f t="shared" si="0"/>
        <v>1664.9973</v>
      </c>
      <c r="H88" s="2">
        <f t="shared" si="1"/>
        <v>0.4499999999998181</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851309</v>
      </c>
      <c r="D89" s="1">
        <f>'PR-RAS'!E93</f>
        <v>659596.94999999995</v>
      </c>
      <c r="E89" s="1">
        <v>0</v>
      </c>
      <c r="F89" s="1">
        <v>0</v>
      </c>
      <c r="G89" s="2">
        <f t="shared" si="0"/>
        <v>191004.25519999999</v>
      </c>
      <c r="H89" s="2">
        <f t="shared" si="1"/>
        <v>5.0000000046566129E-2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285</v>
      </c>
      <c r="D93" s="1">
        <f>'PR-RAS'!E97</f>
        <v>2134.59</v>
      </c>
      <c r="E93" s="1">
        <v>0</v>
      </c>
      <c r="F93" s="1">
        <v>0</v>
      </c>
      <c r="G93" s="2">
        <f t="shared" si="0"/>
        <v>418.98456000000004</v>
      </c>
      <c r="H93" s="2">
        <f t="shared" si="1"/>
        <v>0.40999999999985448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293100</v>
      </c>
      <c r="D102" s="1">
        <f>'PR-RAS'!E106</f>
        <v>568058.28</v>
      </c>
      <c r="E102" s="1">
        <v>0</v>
      </c>
      <c r="F102" s="1">
        <v>0</v>
      </c>
      <c r="G102" s="2">
        <f t="shared" si="0"/>
        <v>144350.87256000002</v>
      </c>
      <c r="H102" s="2">
        <f t="shared" si="1"/>
        <v>0.28000000002793968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47550</v>
      </c>
      <c r="D103" s="1">
        <f>'PR-RAS'!E107</f>
        <v>46294.19</v>
      </c>
      <c r="E103" s="1">
        <v>0</v>
      </c>
      <c r="F103" s="1">
        <v>0</v>
      </c>
      <c r="G103" s="2">
        <f t="shared" si="0"/>
        <v>14294.11476</v>
      </c>
      <c r="H103" s="2">
        <f t="shared" si="1"/>
        <v>0.19000000000232831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47275</v>
      </c>
      <c r="D105" s="1">
        <f>'PR-RAS'!E109</f>
        <v>46294.19</v>
      </c>
      <c r="E105" s="1">
        <v>0</v>
      </c>
      <c r="F105" s="1">
        <v>0</v>
      </c>
      <c r="G105" s="2">
        <f t="shared" si="0"/>
        <v>14545.791520000001</v>
      </c>
      <c r="H105" s="2">
        <f t="shared" si="1"/>
        <v>0.19000000000232831</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275</v>
      </c>
      <c r="D106" s="1">
        <f>'PR-RAS'!E110</f>
        <v>0</v>
      </c>
      <c r="E106" s="1">
        <v>0</v>
      </c>
      <c r="F106" s="1">
        <v>0</v>
      </c>
      <c r="G106" s="2">
        <f t="shared" si="0"/>
        <v>28.875</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53659</v>
      </c>
      <c r="D108" s="1">
        <f>'PR-RAS'!E112</f>
        <v>324973.73</v>
      </c>
      <c r="E108" s="1">
        <v>0</v>
      </c>
      <c r="F108" s="1">
        <v>0</v>
      </c>
      <c r="G108" s="2">
        <f t="shared" si="0"/>
        <v>75285.89121999999</v>
      </c>
      <c r="H108" s="2">
        <f t="shared" si="1"/>
        <v>0.27000000001862645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2418</v>
      </c>
      <c r="D110" s="1">
        <f>'PR-RAS'!E114</f>
        <v>0</v>
      </c>
      <c r="E110" s="1">
        <v>0</v>
      </c>
      <c r="F110" s="1">
        <v>0</v>
      </c>
      <c r="G110" s="2">
        <f t="shared" si="0"/>
        <v>263.56200000000001</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20128</v>
      </c>
      <c r="D111" s="1">
        <f>'PR-RAS'!E115</f>
        <v>287561.39</v>
      </c>
      <c r="E111" s="1">
        <v>0</v>
      </c>
      <c r="F111" s="1">
        <v>0</v>
      </c>
      <c r="G111" s="2">
        <f t="shared" si="0"/>
        <v>65477.585800000001</v>
      </c>
      <c r="H111" s="2">
        <f t="shared" si="1"/>
        <v>0.39000000001396984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31113</v>
      </c>
      <c r="D113" s="1">
        <f>'PR-RAS'!E117</f>
        <v>37412.339999999997</v>
      </c>
      <c r="E113" s="1">
        <v>0</v>
      </c>
      <c r="F113" s="1">
        <v>0</v>
      </c>
      <c r="G113" s="2">
        <f t="shared" si="0"/>
        <v>11865.02016</v>
      </c>
      <c r="H113" s="2">
        <f t="shared" si="1"/>
        <v>0.33999999999650754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191891</v>
      </c>
      <c r="D116" s="1">
        <f>'PR-RAS'!E120</f>
        <v>196790.36</v>
      </c>
      <c r="E116" s="1">
        <v>0</v>
      </c>
      <c r="F116" s="1">
        <v>0</v>
      </c>
      <c r="G116" s="2">
        <f t="shared" si="0"/>
        <v>67329.247799999997</v>
      </c>
      <c r="H116" s="2">
        <f t="shared" si="1"/>
        <v>0.35999999998603016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9550</v>
      </c>
      <c r="D117" s="1">
        <f>'PR-RAS'!E121</f>
        <v>204.77</v>
      </c>
      <c r="E117" s="1">
        <v>0</v>
      </c>
      <c r="F117" s="1">
        <v>0</v>
      </c>
      <c r="G117" s="2">
        <f t="shared" si="0"/>
        <v>1155.3066400000002</v>
      </c>
      <c r="H117" s="2">
        <f t="shared" si="1"/>
        <v>0.22999999999998977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182341</v>
      </c>
      <c r="D118" s="1">
        <f>'PR-RAS'!E122</f>
        <v>196585.59</v>
      </c>
      <c r="E118" s="1">
        <v>0</v>
      </c>
      <c r="F118" s="1">
        <v>0</v>
      </c>
      <c r="G118" s="2">
        <f t="shared" si="0"/>
        <v>67334.925059999994</v>
      </c>
      <c r="H118" s="2">
        <f t="shared" si="1"/>
        <v>0.41000000000349246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13747</v>
      </c>
      <c r="D120" s="1">
        <f>'PR-RAS'!E124</f>
        <v>39333.75</v>
      </c>
      <c r="E120" s="1">
        <v>0</v>
      </c>
      <c r="F120" s="1">
        <v>0</v>
      </c>
      <c r="G120" s="2">
        <f t="shared" si="0"/>
        <v>10997.325499999999</v>
      </c>
      <c r="H120" s="2">
        <f t="shared" si="1"/>
        <v>0.25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8710</v>
      </c>
      <c r="D121" s="1">
        <f>'PR-RAS'!E125</f>
        <v>23233.75</v>
      </c>
      <c r="E121" s="1">
        <v>0</v>
      </c>
      <c r="F121" s="1">
        <v>0</v>
      </c>
      <c r="G121" s="2">
        <f t="shared" si="0"/>
        <v>6621.3</v>
      </c>
      <c r="H121" s="2">
        <f t="shared" si="1"/>
        <v>0.25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8710</v>
      </c>
      <c r="D123" s="1">
        <f>'PR-RAS'!E127</f>
        <v>23233.75</v>
      </c>
      <c r="E123" s="1">
        <v>0</v>
      </c>
      <c r="F123" s="1">
        <v>0</v>
      </c>
      <c r="G123" s="2">
        <f t="shared" si="0"/>
        <v>6731.6549999999997</v>
      </c>
      <c r="H123" s="2">
        <f t="shared" si="1"/>
        <v>0.25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5037</v>
      </c>
      <c r="D124" s="1">
        <f>'PR-RAS'!E128</f>
        <v>16100</v>
      </c>
      <c r="E124" s="1">
        <v>0</v>
      </c>
      <c r="F124" s="1">
        <v>0</v>
      </c>
      <c r="G124" s="2">
        <f t="shared" si="0"/>
        <v>4580.1509999999998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5037</v>
      </c>
      <c r="D125" s="1">
        <f>'PR-RAS'!E129</f>
        <v>16100</v>
      </c>
      <c r="E125" s="1">
        <v>0</v>
      </c>
      <c r="F125" s="1">
        <v>0</v>
      </c>
      <c r="G125" s="2">
        <f t="shared" si="0"/>
        <v>4617.3879999999999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4987936</v>
      </c>
      <c r="D147" s="1">
        <f>'PR-RAS'!E151</f>
        <v>5555787.7600000007</v>
      </c>
      <c r="E147" s="1">
        <v>0</v>
      </c>
      <c r="F147" s="1">
        <v>0</v>
      </c>
      <c r="G147" s="2">
        <f t="shared" si="0"/>
        <v>2350528.6819199999</v>
      </c>
      <c r="H147" s="2">
        <f t="shared" si="1"/>
        <v>0.23999999929219484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1457028</v>
      </c>
      <c r="D148" s="1">
        <f>'PR-RAS'!E152</f>
        <v>2033843.7600000002</v>
      </c>
      <c r="E148" s="1">
        <v>0</v>
      </c>
      <c r="F148" s="1">
        <v>0</v>
      </c>
      <c r="G148" s="2">
        <f t="shared" si="0"/>
        <v>812133.18144000007</v>
      </c>
      <c r="H148" s="2">
        <f t="shared" si="1"/>
        <v>0.23999999975785613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1216586</v>
      </c>
      <c r="D149" s="1">
        <f>'PR-RAS'!E153</f>
        <v>1624860.29</v>
      </c>
      <c r="E149" s="1">
        <v>0</v>
      </c>
      <c r="F149" s="1">
        <v>0</v>
      </c>
      <c r="G149" s="2">
        <f t="shared" si="0"/>
        <v>661013.37384000001</v>
      </c>
      <c r="H149" s="2">
        <f t="shared" si="1"/>
        <v>0.2900000000372529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1216586</v>
      </c>
      <c r="D150" s="1">
        <f>'PR-RAS'!E154</f>
        <v>1624860.29</v>
      </c>
      <c r="E150" s="1">
        <v>0</v>
      </c>
      <c r="F150" s="1">
        <v>0</v>
      </c>
      <c r="G150" s="2">
        <f t="shared" si="0"/>
        <v>665479.68041999999</v>
      </c>
      <c r="H150" s="2">
        <f t="shared" si="1"/>
        <v>0.2900000000372529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50300</v>
      </c>
      <c r="D154" s="1">
        <f>'PR-RAS'!E158</f>
        <v>137959.09</v>
      </c>
      <c r="E154" s="1">
        <v>0</v>
      </c>
      <c r="F154" s="1">
        <v>0</v>
      </c>
      <c r="G154" s="2">
        <f t="shared" si="0"/>
        <v>49911.381539999995</v>
      </c>
      <c r="H154" s="2">
        <f t="shared" si="1"/>
        <v>8.999999999650754E-2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190142</v>
      </c>
      <c r="D155" s="1">
        <f>'PR-RAS'!E159</f>
        <v>271024.38</v>
      </c>
      <c r="E155" s="1">
        <v>0</v>
      </c>
      <c r="F155" s="1">
        <v>0</v>
      </c>
      <c r="G155" s="2">
        <f t="shared" si="0"/>
        <v>112757.37704000001</v>
      </c>
      <c r="H155" s="2">
        <f t="shared" si="1"/>
        <v>0.38000000000465661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190142</v>
      </c>
      <c r="D157" s="1">
        <f>'PR-RAS'!E161</f>
        <v>271024.38</v>
      </c>
      <c r="E157" s="1">
        <v>0</v>
      </c>
      <c r="F157" s="1">
        <v>0</v>
      </c>
      <c r="G157" s="2">
        <f t="shared" si="0"/>
        <v>114221.75856</v>
      </c>
      <c r="H157" s="2">
        <f t="shared" si="1"/>
        <v>0.38000000000465661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2060909</v>
      </c>
      <c r="D159" s="1">
        <f>'PR-RAS'!E163</f>
        <v>1935022.25</v>
      </c>
      <c r="E159" s="1">
        <v>0</v>
      </c>
      <c r="F159" s="1">
        <v>0</v>
      </c>
      <c r="G159" s="2">
        <f t="shared" si="0"/>
        <v>937090.65300000005</v>
      </c>
      <c r="H159" s="2">
        <f t="shared" si="1"/>
        <v>0.25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81043</v>
      </c>
      <c r="D160" s="1">
        <f>'PR-RAS'!E164</f>
        <v>116388.11</v>
      </c>
      <c r="E160" s="1">
        <v>0</v>
      </c>
      <c r="F160" s="1">
        <v>0</v>
      </c>
      <c r="G160" s="2">
        <f t="shared" si="0"/>
        <v>49897.255979999994</v>
      </c>
      <c r="H160" s="2">
        <f t="shared" si="1"/>
        <v>0.11000000000058208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140</v>
      </c>
      <c r="D161" s="1">
        <f>'PR-RAS'!E165</f>
        <v>0</v>
      </c>
      <c r="E161" s="1">
        <v>0</v>
      </c>
      <c r="F161" s="1">
        <v>0</v>
      </c>
      <c r="G161" s="2">
        <f t="shared" si="0"/>
        <v>22.400000000000002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18859</v>
      </c>
      <c r="D162" s="1">
        <f>'PR-RAS'!E166</f>
        <v>18534.03</v>
      </c>
      <c r="E162" s="1">
        <v>0</v>
      </c>
      <c r="F162" s="1">
        <v>0</v>
      </c>
      <c r="G162" s="2">
        <f t="shared" si="0"/>
        <v>9004.2566599999991</v>
      </c>
      <c r="H162" s="2">
        <f t="shared" si="1"/>
        <v>2.9999999998835847E-2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41606</v>
      </c>
      <c r="D163" s="1">
        <f>'PR-RAS'!E167</f>
        <v>75149</v>
      </c>
      <c r="E163" s="1">
        <v>0</v>
      </c>
      <c r="F163" s="1">
        <v>0</v>
      </c>
      <c r="G163" s="2">
        <f t="shared" si="0"/>
        <v>31088.448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20438</v>
      </c>
      <c r="D164" s="1">
        <f>'PR-RAS'!E168</f>
        <v>22705.08</v>
      </c>
      <c r="E164" s="1">
        <v>0</v>
      </c>
      <c r="F164" s="1">
        <v>0</v>
      </c>
      <c r="G164" s="2">
        <f t="shared" si="0"/>
        <v>10733.250080000002</v>
      </c>
      <c r="H164" s="2">
        <f t="shared" si="1"/>
        <v>8.000000000174623E-2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254498</v>
      </c>
      <c r="D165" s="1">
        <f>'PR-RAS'!E169</f>
        <v>455493.9</v>
      </c>
      <c r="E165" s="1">
        <v>0</v>
      </c>
      <c r="F165" s="1">
        <v>0</v>
      </c>
      <c r="G165" s="2">
        <f t="shared" si="0"/>
        <v>191139.67120000001</v>
      </c>
      <c r="H165" s="2">
        <f t="shared" si="1"/>
        <v>9.9999999976716936E-2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26190</v>
      </c>
      <c r="D166" s="1">
        <f>'PR-RAS'!E170</f>
        <v>52677.19</v>
      </c>
      <c r="E166" s="1">
        <v>0</v>
      </c>
      <c r="F166" s="1">
        <v>0</v>
      </c>
      <c r="G166" s="2">
        <f t="shared" si="0"/>
        <v>21704.822700000001</v>
      </c>
      <c r="H166" s="2">
        <f t="shared" si="1"/>
        <v>0.19000000000232831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211980</v>
      </c>
      <c r="D168" s="1">
        <f>'PR-RAS'!E172</f>
        <v>337617.81</v>
      </c>
      <c r="E168" s="1">
        <v>0</v>
      </c>
      <c r="F168" s="1">
        <v>0</v>
      </c>
      <c r="G168" s="2">
        <f t="shared" si="0"/>
        <v>148165.00854000001</v>
      </c>
      <c r="H168" s="2">
        <f t="shared" si="1"/>
        <v>0.19000000000232831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12853</v>
      </c>
      <c r="D169" s="1">
        <f>'PR-RAS'!E173</f>
        <v>23266.26</v>
      </c>
      <c r="E169" s="1">
        <v>0</v>
      </c>
      <c r="F169" s="1">
        <v>0</v>
      </c>
      <c r="G169" s="2">
        <f t="shared" si="0"/>
        <v>9976.7673599999998</v>
      </c>
      <c r="H169" s="2">
        <f t="shared" si="1"/>
        <v>0.25999999999839929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3475</v>
      </c>
      <c r="D170" s="1">
        <f>'PR-RAS'!E174</f>
        <v>41932.639999999999</v>
      </c>
      <c r="E170" s="1">
        <v>0</v>
      </c>
      <c r="F170" s="1">
        <v>0</v>
      </c>
      <c r="G170" s="2">
        <f t="shared" si="0"/>
        <v>14760.507320000001</v>
      </c>
      <c r="H170" s="2">
        <f t="shared" si="1"/>
        <v>0.36000000000058208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1298978</v>
      </c>
      <c r="D173" s="1">
        <f>'PR-RAS'!E177</f>
        <v>1009246.5</v>
      </c>
      <c r="E173" s="1">
        <v>0</v>
      </c>
      <c r="F173" s="1">
        <v>0</v>
      </c>
      <c r="G173" s="2">
        <f t="shared" si="0"/>
        <v>570605.01199999999</v>
      </c>
      <c r="H173" s="2">
        <f t="shared" si="1"/>
        <v>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54145</v>
      </c>
      <c r="D174" s="1">
        <f>'PR-RAS'!E178</f>
        <v>42663.37</v>
      </c>
      <c r="E174" s="1">
        <v>0</v>
      </c>
      <c r="F174" s="1">
        <v>0</v>
      </c>
      <c r="G174" s="2">
        <f t="shared" si="0"/>
        <v>24128.611019999997</v>
      </c>
      <c r="H174" s="2">
        <f t="shared" si="1"/>
        <v>0.37000000000261934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463003</v>
      </c>
      <c r="D175" s="1">
        <f>'PR-RAS'!E179</f>
        <v>157106.25</v>
      </c>
      <c r="E175" s="1">
        <v>0</v>
      </c>
      <c r="F175" s="1">
        <v>0</v>
      </c>
      <c r="G175" s="2">
        <f t="shared" si="0"/>
        <v>135235.497</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65178</v>
      </c>
      <c r="D176" s="1">
        <f>'PR-RAS'!E180</f>
        <v>112476.66</v>
      </c>
      <c r="E176" s="1">
        <v>0</v>
      </c>
      <c r="F176" s="1">
        <v>0</v>
      </c>
      <c r="G176" s="2">
        <f t="shared" si="0"/>
        <v>50772.981</v>
      </c>
      <c r="H176" s="2">
        <f t="shared" si="1"/>
        <v>0.33999999999650754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315509</v>
      </c>
      <c r="D177" s="1">
        <f>'PR-RAS'!E181</f>
        <v>156210.54</v>
      </c>
      <c r="E177" s="1">
        <v>0</v>
      </c>
      <c r="F177" s="1">
        <v>0</v>
      </c>
      <c r="G177" s="2">
        <f t="shared" si="0"/>
        <v>110515.69408</v>
      </c>
      <c r="H177" s="2">
        <f t="shared" si="1"/>
        <v>0.45999999999185093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9180</v>
      </c>
      <c r="D179" s="1">
        <f>'PR-RAS'!E183</f>
        <v>10444</v>
      </c>
      <c r="E179" s="1">
        <v>0</v>
      </c>
      <c r="F179" s="1">
        <v>0</v>
      </c>
      <c r="G179" s="2">
        <f t="shared" si="0"/>
        <v>5352.1039999999994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69720</v>
      </c>
      <c r="D180" s="1">
        <f>'PR-RAS'!E184</f>
        <v>137561.53</v>
      </c>
      <c r="E180" s="1">
        <v>0</v>
      </c>
      <c r="F180" s="1">
        <v>0</v>
      </c>
      <c r="G180" s="2">
        <f t="shared" si="0"/>
        <v>61726.907739999995</v>
      </c>
      <c r="H180" s="2">
        <f t="shared" si="1"/>
        <v>0.47000000000116415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28226</v>
      </c>
      <c r="D181" s="1">
        <f>'PR-RAS'!E185</f>
        <v>70268.22</v>
      </c>
      <c r="E181" s="1">
        <v>0</v>
      </c>
      <c r="F181" s="1">
        <v>0</v>
      </c>
      <c r="G181" s="2">
        <f t="shared" si="0"/>
        <v>30377.2392</v>
      </c>
      <c r="H181" s="2">
        <f t="shared" si="1"/>
        <v>0.22000000000116415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294017</v>
      </c>
      <c r="D182" s="1">
        <f>'PR-RAS'!E186</f>
        <v>322515.93</v>
      </c>
      <c r="E182" s="1">
        <v>0</v>
      </c>
      <c r="F182" s="1">
        <v>0</v>
      </c>
      <c r="G182" s="2">
        <f t="shared" si="0"/>
        <v>169967.84365999998</v>
      </c>
      <c r="H182" s="2">
        <f t="shared" si="1"/>
        <v>7.0000000006984919E-2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426390</v>
      </c>
      <c r="D184" s="1">
        <f>'PR-RAS'!E188</f>
        <v>353893.74</v>
      </c>
      <c r="E184" s="1">
        <v>0</v>
      </c>
      <c r="F184" s="1">
        <v>0</v>
      </c>
      <c r="G184" s="2">
        <f t="shared" si="0"/>
        <v>207554.47884</v>
      </c>
      <c r="H184" s="2">
        <f t="shared" si="1"/>
        <v>0.26000000000931323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153487</v>
      </c>
      <c r="D185" s="1">
        <f>'PR-RAS'!E189</f>
        <v>23142.14</v>
      </c>
      <c r="E185" s="1">
        <v>0</v>
      </c>
      <c r="F185" s="1">
        <v>0</v>
      </c>
      <c r="G185" s="2">
        <f t="shared" si="0"/>
        <v>36757.915520000002</v>
      </c>
      <c r="H185" s="2">
        <f t="shared" si="1"/>
        <v>0.13999999999941792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1374</v>
      </c>
      <c r="D186" s="1">
        <f>'PR-RAS'!E190</f>
        <v>399.75</v>
      </c>
      <c r="E186" s="1">
        <v>0</v>
      </c>
      <c r="F186" s="1">
        <v>0</v>
      </c>
      <c r="G186" s="2">
        <f t="shared" si="0"/>
        <v>402.09749999999997</v>
      </c>
      <c r="H186" s="2">
        <f t="shared" si="1"/>
        <v>0.25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15025</v>
      </c>
      <c r="D187" s="1">
        <f>'PR-RAS'!E191</f>
        <v>15863.28</v>
      </c>
      <c r="E187" s="1">
        <v>0</v>
      </c>
      <c r="F187" s="1">
        <v>0</v>
      </c>
      <c r="G187" s="2">
        <f t="shared" si="0"/>
        <v>8695.7901599999987</v>
      </c>
      <c r="H187" s="2">
        <f t="shared" si="1"/>
        <v>0.28000000000065484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8436</v>
      </c>
      <c r="D188" s="1">
        <f>'PR-RAS'!E192</f>
        <v>10500</v>
      </c>
      <c r="E188" s="1">
        <v>0</v>
      </c>
      <c r="F188" s="1">
        <v>0</v>
      </c>
      <c r="G188" s="2">
        <f t="shared" si="0"/>
        <v>5504.5320000000002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16594</v>
      </c>
      <c r="D189" s="1">
        <f>'PR-RAS'!E193</f>
        <v>19952</v>
      </c>
      <c r="E189" s="1">
        <v>0</v>
      </c>
      <c r="F189" s="1">
        <v>0</v>
      </c>
      <c r="G189" s="2">
        <f t="shared" si="0"/>
        <v>10621.624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231474</v>
      </c>
      <c r="D191" s="1">
        <f>'PR-RAS'!E195</f>
        <v>284036.57</v>
      </c>
      <c r="E191" s="1">
        <v>0</v>
      </c>
      <c r="F191" s="1">
        <v>0</v>
      </c>
      <c r="G191" s="2">
        <f t="shared" si="0"/>
        <v>151913.9566</v>
      </c>
      <c r="H191" s="2">
        <f t="shared" si="1"/>
        <v>0.42999999999301508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131500</v>
      </c>
      <c r="D192" s="1">
        <f>'PR-RAS'!E196</f>
        <v>296903.09000000003</v>
      </c>
      <c r="E192" s="1">
        <v>0</v>
      </c>
      <c r="F192" s="1">
        <v>0</v>
      </c>
      <c r="G192" s="2">
        <f t="shared" si="0"/>
        <v>138533.48038000002</v>
      </c>
      <c r="H192" s="2">
        <f t="shared" si="1"/>
        <v>9.0000000025611371E-2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59140</v>
      </c>
      <c r="D198" s="1">
        <f>'PR-RAS'!E202</f>
        <v>166109.41</v>
      </c>
      <c r="E198" s="1">
        <v>0</v>
      </c>
      <c r="F198" s="1">
        <v>0</v>
      </c>
      <c r="G198" s="2">
        <f t="shared" si="0"/>
        <v>77097.687539999999</v>
      </c>
      <c r="H198" s="2">
        <f t="shared" si="1"/>
        <v>0.41000000000349246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59140</v>
      </c>
      <c r="D201" s="1">
        <f>'PR-RAS'!E205</f>
        <v>61438.41</v>
      </c>
      <c r="E201" s="1">
        <v>0</v>
      </c>
      <c r="F201" s="1">
        <v>0</v>
      </c>
      <c r="G201" s="2">
        <f t="shared" si="0"/>
        <v>36403.364000000001</v>
      </c>
      <c r="H201" s="2">
        <f t="shared" si="1"/>
        <v>0.41000000000349246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104671</v>
      </c>
      <c r="E203" s="1">
        <v>0</v>
      </c>
      <c r="F203" s="1">
        <v>0</v>
      </c>
      <c r="G203" s="2">
        <f t="shared" si="0"/>
        <v>42287.084000000003</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72360</v>
      </c>
      <c r="D206" s="1">
        <f>'PR-RAS'!E210</f>
        <v>130793.68000000001</v>
      </c>
      <c r="E206" s="1">
        <v>0</v>
      </c>
      <c r="F206" s="1">
        <v>0</v>
      </c>
      <c r="G206" s="2">
        <f t="shared" si="0"/>
        <v>68459.208799999993</v>
      </c>
      <c r="H206" s="2">
        <f t="shared" si="1"/>
        <v>0.319999999992433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19932</v>
      </c>
      <c r="D207" s="1">
        <f>'PR-RAS'!E211</f>
        <v>12189.58</v>
      </c>
      <c r="E207" s="1">
        <v>0</v>
      </c>
      <c r="F207" s="1">
        <v>0</v>
      </c>
      <c r="G207" s="2">
        <f t="shared" si="0"/>
        <v>9128.0989599999994</v>
      </c>
      <c r="H207" s="2">
        <f t="shared" si="1"/>
        <v>0.42000000000007276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52428</v>
      </c>
      <c r="D210" s="1">
        <f>'PR-RAS'!E214</f>
        <v>118604.1</v>
      </c>
      <c r="E210" s="1">
        <v>0</v>
      </c>
      <c r="F210" s="1">
        <v>0</v>
      </c>
      <c r="G210" s="2">
        <f t="shared" si="0"/>
        <v>60533.965799999998</v>
      </c>
      <c r="H210" s="2">
        <f t="shared" si="1"/>
        <v>0.10000000000582077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660758</v>
      </c>
      <c r="D248" s="1">
        <f>'PR-RAS'!E252</f>
        <v>539468.07999999996</v>
      </c>
      <c r="E248" s="1">
        <v>0</v>
      </c>
      <c r="F248" s="1">
        <v>0</v>
      </c>
      <c r="G248" s="2">
        <f t="shared" si="0"/>
        <v>429704.45752</v>
      </c>
      <c r="H248" s="2">
        <f t="shared" si="1"/>
        <v>7.9999999958090484E-2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660758</v>
      </c>
      <c r="D255" s="1">
        <f>'PR-RAS'!E259</f>
        <v>539468.07999999996</v>
      </c>
      <c r="E255" s="1">
        <v>0</v>
      </c>
      <c r="F255" s="1">
        <v>0</v>
      </c>
      <c r="G255" s="2">
        <f t="shared" si="0"/>
        <v>441882.31663999998</v>
      </c>
      <c r="H255" s="2">
        <f t="shared" si="1"/>
        <v>7.9999999958090484E-2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508845</v>
      </c>
      <c r="D256" s="1">
        <f>'PR-RAS'!E260</f>
        <v>461813.6</v>
      </c>
      <c r="E256" s="1">
        <v>0</v>
      </c>
      <c r="F256" s="1">
        <v>0</v>
      </c>
      <c r="G256" s="2">
        <f t="shared" si="0"/>
        <v>365280.41100000002</v>
      </c>
      <c r="H256" s="2">
        <f t="shared" si="1"/>
        <v>0.40000000002328306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151913</v>
      </c>
      <c r="D257" s="1">
        <f>'PR-RAS'!E261</f>
        <v>77654.48</v>
      </c>
      <c r="E257" s="1">
        <v>0</v>
      </c>
      <c r="F257" s="1">
        <v>0</v>
      </c>
      <c r="G257" s="2">
        <f t="shared" si="0"/>
        <v>78648.821759999992</v>
      </c>
      <c r="H257" s="2">
        <f t="shared" si="1"/>
        <v>0.47999999999592546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677741</v>
      </c>
      <c r="D259" s="1">
        <f>'PR-RAS'!E263</f>
        <v>750550.58</v>
      </c>
      <c r="E259" s="1">
        <v>0</v>
      </c>
      <c r="F259" s="1">
        <v>0</v>
      </c>
      <c r="G259" s="2">
        <f t="shared" si="0"/>
        <v>562141.27728000004</v>
      </c>
      <c r="H259" s="2">
        <f t="shared" si="1"/>
        <v>0.42000000004190952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674387</v>
      </c>
      <c r="D260" s="1">
        <f>'PR-RAS'!E264</f>
        <v>749311.85</v>
      </c>
      <c r="E260" s="1">
        <v>0</v>
      </c>
      <c r="F260" s="1">
        <v>0</v>
      </c>
      <c r="G260" s="2">
        <f t="shared" si="0"/>
        <v>562809.77130000002</v>
      </c>
      <c r="H260" s="2">
        <f t="shared" si="1"/>
        <v>0.15000000002328306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674387</v>
      </c>
      <c r="D261" s="1">
        <f>'PR-RAS'!E265</f>
        <v>749311.85</v>
      </c>
      <c r="E261" s="1">
        <v>0</v>
      </c>
      <c r="F261" s="1">
        <v>0</v>
      </c>
      <c r="G261" s="2">
        <f t="shared" si="0"/>
        <v>564982.78200000012</v>
      </c>
      <c r="H261" s="2">
        <f t="shared" si="1"/>
        <v>0.15000000002328306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3354</v>
      </c>
      <c r="D269" s="1">
        <f>'PR-RAS'!E273</f>
        <v>1238.73</v>
      </c>
      <c r="E269" s="1">
        <v>0</v>
      </c>
      <c r="F269" s="1">
        <v>0</v>
      </c>
      <c r="G269" s="2">
        <f t="shared" si="8"/>
        <v>1562.8312800000001</v>
      </c>
      <c r="H269" s="2">
        <f t="shared" si="9"/>
        <v>0.26999999999998181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3354</v>
      </c>
      <c r="D270" s="1">
        <f>'PR-RAS'!E274</f>
        <v>1238.73</v>
      </c>
      <c r="E270" s="1">
        <v>0</v>
      </c>
      <c r="F270" s="1">
        <v>0</v>
      </c>
      <c r="G270" s="2">
        <f t="shared" si="8"/>
        <v>1568.6627400000002</v>
      </c>
      <c r="H270" s="2">
        <f t="shared" si="9"/>
        <v>0.26999999999998181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4987936</v>
      </c>
      <c r="D285" s="1">
        <f>'PR-RAS'!E289</f>
        <v>5555787.7600000007</v>
      </c>
      <c r="E285" s="1">
        <v>0</v>
      </c>
      <c r="F285" s="1">
        <v>0</v>
      </c>
      <c r="G285" s="2">
        <f t="shared" si="8"/>
        <v>4572261.2716800002</v>
      </c>
      <c r="H285" s="2">
        <f t="shared" si="9"/>
        <v>0.23999999929219484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3634636</v>
      </c>
      <c r="D286" s="1">
        <f>'PR-RAS'!E290</f>
        <v>2842822.6599999992</v>
      </c>
      <c r="E286" s="1">
        <v>0</v>
      </c>
      <c r="F286" s="1">
        <v>0</v>
      </c>
      <c r="G286" s="2">
        <f t="shared" si="8"/>
        <v>2656280.1761999992</v>
      </c>
      <c r="H286" s="2">
        <f t="shared" si="9"/>
        <v>0.34000000078231096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34309</v>
      </c>
      <c r="E293" s="1">
        <v>0</v>
      </c>
      <c r="F293" s="1">
        <v>0</v>
      </c>
      <c r="G293" s="2">
        <f t="shared" si="8"/>
        <v>20036.455999999998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34309</v>
      </c>
      <c r="E294" s="1">
        <v>0</v>
      </c>
      <c r="F294" s="1">
        <v>0</v>
      </c>
      <c r="G294" s="2">
        <f t="shared" si="8"/>
        <v>20105.074000000001</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34309</v>
      </c>
      <c r="E295" s="1">
        <v>0</v>
      </c>
      <c r="F295" s="1">
        <v>0</v>
      </c>
      <c r="G295" s="2">
        <f t="shared" si="8"/>
        <v>20173.691999999999</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34309</v>
      </c>
      <c r="E296" s="1">
        <v>0</v>
      </c>
      <c r="F296" s="1">
        <v>0</v>
      </c>
      <c r="G296" s="2">
        <f t="shared" si="8"/>
        <v>20242.309999999998</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7199804</v>
      </c>
      <c r="D345" s="1">
        <f>'PR-RAS'!E350</f>
        <v>2397300.65</v>
      </c>
      <c r="E345" s="1">
        <v>0</v>
      </c>
      <c r="F345" s="1">
        <v>0</v>
      </c>
      <c r="G345" s="2">
        <f t="shared" si="8"/>
        <v>4126075.4232000001</v>
      </c>
      <c r="H345" s="2">
        <f t="shared" si="9"/>
        <v>0.35000000009313226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489008</v>
      </c>
      <c r="D346" s="1">
        <f>'PR-RAS'!E351</f>
        <v>85458.559999999998</v>
      </c>
      <c r="E346" s="1">
        <v>0</v>
      </c>
      <c r="F346" s="1">
        <v>0</v>
      </c>
      <c r="G346" s="2">
        <f t="shared" si="8"/>
        <v>227674.16639999999</v>
      </c>
      <c r="H346" s="2">
        <f t="shared" si="9"/>
        <v>0.44000000000232831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350000</v>
      </c>
      <c r="D347" s="1">
        <f>'PR-RAS'!E352</f>
        <v>0</v>
      </c>
      <c r="E347" s="1">
        <v>0</v>
      </c>
      <c r="F347" s="1">
        <v>0</v>
      </c>
      <c r="G347" s="2">
        <f t="shared" si="8"/>
        <v>121099.99999999999</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350000</v>
      </c>
      <c r="D348" s="1">
        <f>'PR-RAS'!E353</f>
        <v>0</v>
      </c>
      <c r="E348" s="1">
        <v>0</v>
      </c>
      <c r="F348" s="1">
        <v>0</v>
      </c>
      <c r="G348" s="2">
        <f t="shared" si="8"/>
        <v>121449.99999999999</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139008</v>
      </c>
      <c r="D351" s="1">
        <f>'PR-RAS'!E356</f>
        <v>85458.559999999998</v>
      </c>
      <c r="E351" s="1">
        <v>0</v>
      </c>
      <c r="F351" s="1">
        <v>0</v>
      </c>
      <c r="G351" s="2">
        <f t="shared" si="8"/>
        <v>108473.79199999999</v>
      </c>
      <c r="H351" s="2">
        <f t="shared" si="9"/>
        <v>0.44000000000232831</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139008</v>
      </c>
      <c r="D357" s="1">
        <f>'PR-RAS'!E362</f>
        <v>85458.559999999998</v>
      </c>
      <c r="E357" s="1">
        <v>0</v>
      </c>
      <c r="F357" s="1">
        <v>0</v>
      </c>
      <c r="G357" s="2">
        <f t="shared" si="8"/>
        <v>110333.34271999999</v>
      </c>
      <c r="H357" s="2">
        <f t="shared" si="9"/>
        <v>0.44000000000232831</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6682313</v>
      </c>
      <c r="D358" s="1">
        <f>'PR-RAS'!E363</f>
        <v>2311842.09</v>
      </c>
      <c r="E358" s="1">
        <v>0</v>
      </c>
      <c r="F358" s="1">
        <v>0</v>
      </c>
      <c r="G358" s="2">
        <f t="shared" si="8"/>
        <v>4036240.9932599999</v>
      </c>
      <c r="H358" s="2">
        <f t="shared" si="9"/>
        <v>8.9999999850988388E-2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6292154</v>
      </c>
      <c r="D359" s="1">
        <f>'PR-RAS'!E364</f>
        <v>998343.75</v>
      </c>
      <c r="E359" s="1">
        <v>0</v>
      </c>
      <c r="F359" s="1">
        <v>0</v>
      </c>
      <c r="G359" s="2">
        <f t="shared" si="8"/>
        <v>2967405.2569999998</v>
      </c>
      <c r="H359" s="2">
        <f t="shared" si="9"/>
        <v>0.25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5211286</v>
      </c>
      <c r="D361" s="1">
        <f>'PR-RAS'!E366</f>
        <v>798958.75</v>
      </c>
      <c r="E361" s="1">
        <v>0</v>
      </c>
      <c r="F361" s="1">
        <v>0</v>
      </c>
      <c r="G361" s="2">
        <f t="shared" si="8"/>
        <v>2451313.2599999998</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984361</v>
      </c>
      <c r="D362" s="1">
        <f>'PR-RAS'!E367</f>
        <v>0</v>
      </c>
      <c r="E362" s="1">
        <v>0</v>
      </c>
      <c r="F362" s="1">
        <v>0</v>
      </c>
      <c r="G362" s="2">
        <f t="shared" si="8"/>
        <v>355354.321</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96507</v>
      </c>
      <c r="D363" s="1">
        <f>'PR-RAS'!E368</f>
        <v>199385</v>
      </c>
      <c r="E363" s="1">
        <v>0</v>
      </c>
      <c r="F363" s="1">
        <v>0</v>
      </c>
      <c r="G363" s="2">
        <f t="shared" si="8"/>
        <v>179290.274</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384759</v>
      </c>
      <c r="D364" s="1">
        <f>'PR-RAS'!E369</f>
        <v>1182498.3399999999</v>
      </c>
      <c r="E364" s="1">
        <v>0</v>
      </c>
      <c r="F364" s="1">
        <v>0</v>
      </c>
      <c r="G364" s="2">
        <f t="shared" si="8"/>
        <v>998161.31183999986</v>
      </c>
      <c r="H364" s="2">
        <f t="shared" si="9"/>
        <v>0.33999999985098839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211521</v>
      </c>
      <c r="D365" s="1">
        <f>'PR-RAS'!E370</f>
        <v>14084.11</v>
      </c>
      <c r="E365" s="1">
        <v>0</v>
      </c>
      <c r="F365" s="1">
        <v>0</v>
      </c>
      <c r="G365" s="2">
        <f t="shared" si="8"/>
        <v>87246.876080000002</v>
      </c>
      <c r="H365" s="2">
        <f t="shared" si="9"/>
        <v>0.11000000000058208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150845.63</v>
      </c>
      <c r="E366" s="1">
        <v>0</v>
      </c>
      <c r="F366" s="1">
        <v>0</v>
      </c>
      <c r="G366" s="2">
        <f t="shared" si="8"/>
        <v>110117.30990000001</v>
      </c>
      <c r="H366" s="2">
        <f t="shared" si="9"/>
        <v>0.36999999999534339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51958</v>
      </c>
      <c r="D370" s="1">
        <f>'PR-RAS'!E375</f>
        <v>265309.75</v>
      </c>
      <c r="E370" s="1">
        <v>0</v>
      </c>
      <c r="F370" s="1">
        <v>0</v>
      </c>
      <c r="G370" s="2">
        <f t="shared" si="8"/>
        <v>214971.0975</v>
      </c>
      <c r="H370" s="2">
        <f t="shared" si="9"/>
        <v>0.25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121280</v>
      </c>
      <c r="D371" s="1">
        <f>'PR-RAS'!E376</f>
        <v>752258.85</v>
      </c>
      <c r="E371" s="1">
        <v>0</v>
      </c>
      <c r="F371" s="1">
        <v>0</v>
      </c>
      <c r="G371" s="2">
        <f t="shared" si="8"/>
        <v>601545.14899999998</v>
      </c>
      <c r="H371" s="2">
        <f t="shared" si="9"/>
        <v>0.15000000002328306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5400</v>
      </c>
      <c r="D373" s="1">
        <f>'PR-RAS'!E378</f>
        <v>131000</v>
      </c>
      <c r="E373" s="1">
        <v>0</v>
      </c>
      <c r="F373" s="1">
        <v>0</v>
      </c>
      <c r="G373" s="2">
        <f t="shared" si="8"/>
        <v>99472.8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5400</v>
      </c>
      <c r="D374" s="1">
        <f>'PR-RAS'!E379</f>
        <v>131000</v>
      </c>
      <c r="E374" s="1">
        <v>0</v>
      </c>
      <c r="F374" s="1">
        <v>0</v>
      </c>
      <c r="G374" s="2">
        <f t="shared" si="8"/>
        <v>99740.2</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28483</v>
      </c>
      <c r="D397" s="1">
        <f>'PR-RAS'!E402</f>
        <v>0</v>
      </c>
      <c r="E397" s="1">
        <v>0</v>
      </c>
      <c r="F397" s="1">
        <v>0</v>
      </c>
      <c r="G397" s="2">
        <f t="shared" si="8"/>
        <v>11279.268</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28483</v>
      </c>
      <c r="D401" s="1">
        <f>'PR-RAS'!E406</f>
        <v>0</v>
      </c>
      <c r="E401" s="1">
        <v>0</v>
      </c>
      <c r="F401" s="1">
        <v>0</v>
      </c>
      <c r="G401" s="2">
        <f t="shared" si="8"/>
        <v>11393.2</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7199804</v>
      </c>
      <c r="D403" s="1">
        <f>'PR-RAS'!E408</f>
        <v>2362991.65</v>
      </c>
      <c r="E403" s="1">
        <v>0</v>
      </c>
      <c r="F403" s="1">
        <v>0</v>
      </c>
      <c r="G403" s="2">
        <f t="shared" si="8"/>
        <v>4794166.4946000008</v>
      </c>
      <c r="H403" s="2">
        <f t="shared" si="9"/>
        <v>0.35000000009313226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3310357</v>
      </c>
      <c r="D404" s="1">
        <f>'PR-RAS'!E409</f>
        <v>0</v>
      </c>
      <c r="E404" s="1">
        <v>0</v>
      </c>
      <c r="F404" s="1">
        <v>0</v>
      </c>
      <c r="G404" s="2">
        <f t="shared" si="8"/>
        <v>1334073.871</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8622572</v>
      </c>
      <c r="D407" s="1">
        <f>'PR-RAS'!E412</f>
        <v>8432919.4199999999</v>
      </c>
      <c r="E407" s="1">
        <v>0</v>
      </c>
      <c r="F407" s="1">
        <v>0</v>
      </c>
      <c r="G407" s="2">
        <f t="shared" si="8"/>
        <v>10348294.801040001</v>
      </c>
      <c r="H407" s="2">
        <f t="shared" si="9"/>
        <v>0.41999999992549419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12187740</v>
      </c>
      <c r="D408" s="1">
        <f>'PR-RAS'!E413</f>
        <v>7953088.4100000001</v>
      </c>
      <c r="E408" s="1">
        <v>0</v>
      </c>
      <c r="F408" s="1">
        <v>0</v>
      </c>
      <c r="G408" s="2">
        <f t="shared" si="8"/>
        <v>11434224.145739999</v>
      </c>
      <c r="H408" s="2">
        <f t="shared" si="9"/>
        <v>0.41000000014901161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479831.00999999978</v>
      </c>
      <c r="E409" s="1">
        <v>0</v>
      </c>
      <c r="F409" s="1">
        <v>0</v>
      </c>
      <c r="G409" s="2">
        <f t="shared" si="8"/>
        <v>391542.10415999981</v>
      </c>
      <c r="H409" s="2">
        <f t="shared" si="9"/>
        <v>9.9999997764825821E-3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3565168</v>
      </c>
      <c r="D410" s="1">
        <f>'PR-RAS'!E415</f>
        <v>0</v>
      </c>
      <c r="E410" s="1">
        <v>0</v>
      </c>
      <c r="F410" s="1">
        <v>0</v>
      </c>
      <c r="G410" s="2">
        <f t="shared" si="8"/>
        <v>1458153.7119999998</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3310357</v>
      </c>
      <c r="D411" s="1">
        <f>'PR-RAS'!E416</f>
        <v>0</v>
      </c>
      <c r="E411" s="1">
        <v>0</v>
      </c>
      <c r="F411" s="1">
        <v>0</v>
      </c>
      <c r="G411" s="2">
        <f t="shared" si="8"/>
        <v>1357246.3699999999</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4000000</v>
      </c>
      <c r="D414" s="1">
        <f>'PR-RAS'!E420</f>
        <v>0</v>
      </c>
      <c r="E414" s="1">
        <v>0</v>
      </c>
      <c r="F414" s="1">
        <v>0</v>
      </c>
      <c r="G414" s="2">
        <f t="shared" si="8"/>
        <v>1652000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4000000</v>
      </c>
      <c r="D478" s="1">
        <f>'PR-RAS'!E484</f>
        <v>0</v>
      </c>
      <c r="E478" s="1">
        <v>0</v>
      </c>
      <c r="F478" s="1">
        <v>0</v>
      </c>
      <c r="G478" s="2">
        <f t="shared" si="8"/>
        <v>1908000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4000000</v>
      </c>
      <c r="D489" s="1">
        <f>'PR-RAS'!E495</f>
        <v>0</v>
      </c>
      <c r="E489" s="1">
        <v>0</v>
      </c>
      <c r="F489" s="1">
        <v>0</v>
      </c>
      <c r="G489" s="2">
        <f t="shared" si="8"/>
        <v>1952000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4000000</v>
      </c>
      <c r="D490" s="1">
        <f>'PR-RAS'!E496</f>
        <v>0</v>
      </c>
      <c r="E490" s="1">
        <v>0</v>
      </c>
      <c r="F490" s="1">
        <v>0</v>
      </c>
      <c r="G490" s="2">
        <f t="shared" si="8"/>
        <v>1956000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3250000</v>
      </c>
      <c r="D522" s="1">
        <f>'PR-RAS'!E528</f>
        <v>1250000</v>
      </c>
      <c r="E522" s="1">
        <v>0</v>
      </c>
      <c r="F522" s="1">
        <v>0</v>
      </c>
      <c r="G522" s="2">
        <f t="shared" ref="G522:G809" si="10">(B522/1000)*(C522*1+D522*2)</f>
        <v>2995750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3250000</v>
      </c>
      <c r="D587" s="1">
        <f>'PR-RAS'!E593</f>
        <v>1250000</v>
      </c>
      <c r="E587" s="1">
        <v>0</v>
      </c>
      <c r="F587" s="1">
        <v>0</v>
      </c>
      <c r="G587" s="2">
        <f t="shared" si="10"/>
        <v>3369500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3250000</v>
      </c>
      <c r="D599" s="1">
        <f>'PR-RAS'!E605</f>
        <v>1250000</v>
      </c>
      <c r="E599" s="1">
        <v>0</v>
      </c>
      <c r="F599" s="1">
        <v>0</v>
      </c>
      <c r="G599" s="2">
        <f t="shared" si="10"/>
        <v>3438500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3250000</v>
      </c>
      <c r="D600" s="1">
        <f>'PR-RAS'!E606</f>
        <v>1250000</v>
      </c>
      <c r="E600" s="1">
        <v>0</v>
      </c>
      <c r="F600" s="1">
        <v>0</v>
      </c>
      <c r="G600" s="2">
        <f t="shared" si="10"/>
        <v>3444250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750000</v>
      </c>
      <c r="D629" s="1">
        <f>'PR-RAS'!E635</f>
        <v>0</v>
      </c>
      <c r="E629" s="1">
        <v>0</v>
      </c>
      <c r="F629" s="1">
        <v>0</v>
      </c>
      <c r="G629" s="2">
        <f t="shared" si="10"/>
        <v>471000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1250000</v>
      </c>
      <c r="E630" s="1">
        <v>0</v>
      </c>
      <c r="F630" s="1">
        <v>0</v>
      </c>
      <c r="G630" s="2">
        <f t="shared" si="10"/>
        <v>1572500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771370</v>
      </c>
      <c r="D631" s="1">
        <f>'PR-RAS'!E637</f>
        <v>1266559.23</v>
      </c>
      <c r="E631" s="1">
        <v>0</v>
      </c>
      <c r="F631" s="1">
        <v>0</v>
      </c>
      <c r="G631" s="2">
        <f t="shared" si="10"/>
        <v>2081827.7298000001</v>
      </c>
      <c r="H631" s="2">
        <f t="shared" si="11"/>
        <v>0.22999999998137355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12622572</v>
      </c>
      <c r="D633" s="1">
        <f>'PR-RAS'!E639</f>
        <v>8432919.4199999999</v>
      </c>
      <c r="E633" s="1">
        <v>0</v>
      </c>
      <c r="F633" s="1">
        <v>0</v>
      </c>
      <c r="G633" s="2">
        <f t="shared" si="10"/>
        <v>18636675.650880001</v>
      </c>
      <c r="H633" s="2">
        <f t="shared" si="11"/>
        <v>0.41999999992549419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15437740</v>
      </c>
      <c r="D634" s="1">
        <f>'PR-RAS'!E640</f>
        <v>9203088.4100000001</v>
      </c>
      <c r="E634" s="1">
        <v>0</v>
      </c>
      <c r="F634" s="1">
        <v>0</v>
      </c>
      <c r="G634" s="2">
        <f t="shared" si="10"/>
        <v>21423199.347059999</v>
      </c>
      <c r="H634" s="2">
        <f t="shared" si="11"/>
        <v>0.41000000014901161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2815168</v>
      </c>
      <c r="D636" s="1">
        <f>'PR-RAS'!E642</f>
        <v>770168.99000000022</v>
      </c>
      <c r="E636" s="1">
        <v>0</v>
      </c>
      <c r="F636" s="1">
        <v>0</v>
      </c>
      <c r="G636" s="2">
        <f t="shared" si="10"/>
        <v>2765746.2973000002</v>
      </c>
      <c r="H636" s="2">
        <f t="shared" si="11"/>
        <v>9.9999997764825821E-3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4081727</v>
      </c>
      <c r="D637" s="1">
        <f>'PR-RAS'!E643</f>
        <v>1266559.23</v>
      </c>
      <c r="E637" s="1">
        <v>0</v>
      </c>
      <c r="F637" s="1">
        <v>0</v>
      </c>
      <c r="G637" s="2">
        <f t="shared" si="10"/>
        <v>4207041.7125599999</v>
      </c>
      <c r="H637" s="2">
        <f t="shared" si="11"/>
        <v>0.22999999998137355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1266559</v>
      </c>
      <c r="D639" s="1">
        <f>'PR-RAS'!E645</f>
        <v>496390.23999999976</v>
      </c>
      <c r="E639" s="1">
        <v>0</v>
      </c>
      <c r="F639" s="1">
        <v>0</v>
      </c>
      <c r="G639" s="2">
        <f t="shared" si="10"/>
        <v>1441458.5882399997</v>
      </c>
      <c r="H639" s="2">
        <f t="shared" si="11"/>
        <v>0.23999999975785613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1364282</v>
      </c>
      <c r="D642" s="1">
        <f>'PR-RAS'!E649</f>
        <v>1393990.13</v>
      </c>
      <c r="E642" s="1">
        <v>0</v>
      </c>
      <c r="F642" s="1">
        <v>0</v>
      </c>
      <c r="G642" s="2">
        <f t="shared" si="10"/>
        <v>2661600.1086599999</v>
      </c>
      <c r="H642" s="2">
        <f t="shared" si="11"/>
        <v>0.12999999988824129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15876730</v>
      </c>
      <c r="D643" s="1">
        <f>'PR-RAS'!E650</f>
        <v>8736003.8000000007</v>
      </c>
      <c r="E643" s="1">
        <v>0</v>
      </c>
      <c r="F643" s="1">
        <v>0</v>
      </c>
      <c r="G643" s="2">
        <f t="shared" si="10"/>
        <v>21409889.5392</v>
      </c>
      <c r="H643" s="2">
        <f t="shared" si="11"/>
        <v>0.19999999925494194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15847022</v>
      </c>
      <c r="D644" s="1">
        <f>'PR-RAS'!E651</f>
        <v>9465861.6699999999</v>
      </c>
      <c r="E644" s="1">
        <v>0</v>
      </c>
      <c r="F644" s="1">
        <v>0</v>
      </c>
      <c r="G644" s="2">
        <f t="shared" si="10"/>
        <v>22362733.253620002</v>
      </c>
      <c r="H644" s="2">
        <f t="shared" si="11"/>
        <v>0.33000000007450581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1393990</v>
      </c>
      <c r="D645" s="1">
        <f>'PR-RAS'!E652</f>
        <v>664132.25999999978</v>
      </c>
      <c r="E645" s="1">
        <v>0</v>
      </c>
      <c r="F645" s="1">
        <v>0</v>
      </c>
      <c r="G645" s="2">
        <f t="shared" si="10"/>
        <v>1753131.9108799999</v>
      </c>
      <c r="H645" s="2">
        <f t="shared" si="11"/>
        <v>0.25999999977648258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v>
      </c>
      <c r="D646" s="1">
        <f>'PR-RAS'!E653</f>
        <v>11</v>
      </c>
      <c r="E646" s="1">
        <v>0</v>
      </c>
      <c r="F646" s="1">
        <v>0</v>
      </c>
      <c r="G646" s="2">
        <f t="shared" si="10"/>
        <v>22.574999999999999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11</v>
      </c>
      <c r="D648" s="1">
        <f>'PR-RAS'!E655</f>
        <v>5</v>
      </c>
      <c r="E648" s="1">
        <v>0</v>
      </c>
      <c r="F648" s="1">
        <v>0</v>
      </c>
      <c r="G648" s="2">
        <f t="shared" si="10"/>
        <v>13.587</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3196826</v>
      </c>
      <c r="D654" s="1">
        <f>'PR-RAS'!E661</f>
        <v>3856604.7</v>
      </c>
      <c r="E654" s="1">
        <v>0</v>
      </c>
      <c r="F654" s="1">
        <v>0</v>
      </c>
      <c r="G654" s="2">
        <f t="shared" si="10"/>
        <v>7124253.116200001</v>
      </c>
      <c r="H654" s="2">
        <f t="shared" si="11"/>
        <v>0.29999999981373549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30113</v>
      </c>
      <c r="D655" s="1">
        <f>'PR-RAS'!E662</f>
        <v>0</v>
      </c>
      <c r="E655" s="1">
        <v>0</v>
      </c>
      <c r="F655" s="1">
        <v>0</v>
      </c>
      <c r="G655" s="2">
        <f t="shared" si="10"/>
        <v>19693.902000000002</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86552</v>
      </c>
      <c r="D657" s="1">
        <f>'PR-RAS'!E664</f>
        <v>102654.77</v>
      </c>
      <c r="E657" s="1">
        <v>0</v>
      </c>
      <c r="F657" s="1">
        <v>0</v>
      </c>
      <c r="G657" s="2">
        <f t="shared" si="10"/>
        <v>191461.17024000004</v>
      </c>
      <c r="H657" s="2">
        <f t="shared" si="11"/>
        <v>0.22999999999592546</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1747740</v>
      </c>
      <c r="D658" s="1">
        <f>'PR-RAS'!E665</f>
        <v>1305959.82</v>
      </c>
      <c r="E658" s="1">
        <v>0</v>
      </c>
      <c r="F658" s="1">
        <v>0</v>
      </c>
      <c r="G658" s="2">
        <f t="shared" si="10"/>
        <v>2864296.3834800003</v>
      </c>
      <c r="H658" s="2">
        <f t="shared" si="11"/>
        <v>0.17999999993480742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200000</v>
      </c>
      <c r="D659" s="1">
        <f>'PR-RAS'!E666</f>
        <v>100000</v>
      </c>
      <c r="E659" s="1">
        <v>0</v>
      </c>
      <c r="F659" s="1">
        <v>0</v>
      </c>
      <c r="G659" s="2">
        <f t="shared" si="10"/>
        <v>263200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89123</v>
      </c>
      <c r="D662" s="1">
        <f>'PR-RAS'!E669</f>
        <v>16420.599999999999</v>
      </c>
      <c r="E662" s="1">
        <v>0</v>
      </c>
      <c r="F662" s="1">
        <v>0</v>
      </c>
      <c r="G662" s="2">
        <f t="shared" si="10"/>
        <v>80618.336200000005</v>
      </c>
      <c r="H662" s="2">
        <f t="shared" si="11"/>
        <v>0.40000000000145519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59140</v>
      </c>
      <c r="D735" s="1">
        <f>'PR-RAS'!E742</f>
        <v>61438.41</v>
      </c>
      <c r="E735" s="1">
        <v>0</v>
      </c>
      <c r="F735" s="1">
        <v>0</v>
      </c>
      <c r="G735" s="2">
        <f t="shared" si="10"/>
        <v>133600.34588000001</v>
      </c>
      <c r="H735" s="2">
        <f t="shared" si="11"/>
        <v>0.41000000000349246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508845</v>
      </c>
      <c r="D816" s="1">
        <f>'PR-RAS'!E823</f>
        <v>461813.6</v>
      </c>
      <c r="E816" s="1">
        <v>0</v>
      </c>
      <c r="F816" s="1">
        <v>0</v>
      </c>
      <c r="G816" s="2">
        <f t="shared" si="18"/>
        <v>1167464.8429999999</v>
      </c>
      <c r="H816" s="2">
        <f t="shared" si="19"/>
        <v>0.40000000002328306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68041</v>
      </c>
      <c r="D817" s="1">
        <f>'PR-RAS'!E824</f>
        <v>74079.73</v>
      </c>
      <c r="E817" s="1">
        <v>0</v>
      </c>
      <c r="F817" s="1">
        <v>0</v>
      </c>
      <c r="G817" s="2">
        <f t="shared" si="18"/>
        <v>176419.57535999999</v>
      </c>
      <c r="H817" s="2">
        <f t="shared" si="19"/>
        <v>0.27000000000407454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83872</v>
      </c>
      <c r="D821" s="1">
        <f>'PR-RAS'!E828</f>
        <v>3574.75</v>
      </c>
      <c r="E821" s="1">
        <v>0</v>
      </c>
      <c r="F821" s="1">
        <v>0</v>
      </c>
      <c r="G821" s="2">
        <f t="shared" si="18"/>
        <v>74637.62999999999</v>
      </c>
      <c r="H821" s="2">
        <f t="shared" si="19"/>
        <v>0.25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1250000</v>
      </c>
      <c r="E946" s="1">
        <v>0</v>
      </c>
      <c r="F946" s="1">
        <v>0</v>
      </c>
      <c r="G946" s="2">
        <f t="shared" si="18"/>
        <v>2362500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42273544</v>
      </c>
      <c r="D984" s="6">
        <f>BILANCA!E6</f>
        <v>44434292.289999999</v>
      </c>
      <c r="E984" s="6">
        <v>0</v>
      </c>
      <c r="F984" s="6">
        <v>0</v>
      </c>
      <c r="G984" s="7">
        <f t="shared" ref="G984:G1241" si="22">B984/1000*C984+B984/500*D984</f>
        <v>131142.12857999999</v>
      </c>
      <c r="H984" s="7">
        <f t="shared" si="19"/>
        <v>0.28999999910593033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35044677</v>
      </c>
      <c r="D985" s="1">
        <f>BILANCA!E7</f>
        <v>37793183.170000002</v>
      </c>
      <c r="E985" s="1">
        <v>0</v>
      </c>
      <c r="F985" s="1">
        <v>0</v>
      </c>
      <c r="G985" s="2">
        <f t="shared" si="22"/>
        <v>221262.08668000001</v>
      </c>
      <c r="H985" s="2">
        <f t="shared" si="19"/>
        <v>0.17000000178813934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4429078</v>
      </c>
      <c r="D986" s="1">
        <f>BILANCA!E8</f>
        <v>5543797.2199999997</v>
      </c>
      <c r="E986" s="1">
        <v>0</v>
      </c>
      <c r="F986" s="1">
        <v>0</v>
      </c>
      <c r="G986" s="2">
        <f t="shared" si="22"/>
        <v>46550.017319999999</v>
      </c>
      <c r="H986" s="2">
        <f t="shared" si="19"/>
        <v>0.21999999973922968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4020368</v>
      </c>
      <c r="D987" s="1">
        <f>BILANCA!E9</f>
        <v>4977245</v>
      </c>
      <c r="E987" s="1">
        <v>0</v>
      </c>
      <c r="F987" s="1">
        <v>0</v>
      </c>
      <c r="G987" s="2">
        <f t="shared" si="22"/>
        <v>55899.432000000001</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408710</v>
      </c>
      <c r="D988" s="1">
        <f>BILANCA!E10</f>
        <v>566552.22</v>
      </c>
      <c r="E988" s="1">
        <v>0</v>
      </c>
      <c r="F988" s="1">
        <v>0</v>
      </c>
      <c r="G988" s="2">
        <f t="shared" si="22"/>
        <v>7709.0721999999996</v>
      </c>
      <c r="H988" s="2">
        <f t="shared" si="19"/>
        <v>0.21999999997206032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23441872</v>
      </c>
      <c r="D990" s="1">
        <f>BILANCA!E12</f>
        <v>32249385.950000003</v>
      </c>
      <c r="E990" s="1">
        <v>0</v>
      </c>
      <c r="F990" s="1">
        <v>0</v>
      </c>
      <c r="G990" s="2">
        <f t="shared" si="22"/>
        <v>615584.50730000006</v>
      </c>
      <c r="H990" s="2">
        <f t="shared" si="19"/>
        <v>4.9999997019767761E-2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22030237</v>
      </c>
      <c r="D991" s="1">
        <f>BILANCA!E13</f>
        <v>29756669.760000002</v>
      </c>
      <c r="E991" s="1">
        <v>0</v>
      </c>
      <c r="F991" s="1">
        <v>0</v>
      </c>
      <c r="G991" s="2">
        <f t="shared" si="22"/>
        <v>652348.61216000002</v>
      </c>
      <c r="H991" s="2">
        <f t="shared" si="19"/>
        <v>0.23999999836087227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7325276</v>
      </c>
      <c r="D993" s="1">
        <f>BILANCA!E15</f>
        <v>15173620.199999999</v>
      </c>
      <c r="E993" s="1">
        <v>0</v>
      </c>
      <c r="F993" s="1">
        <v>0</v>
      </c>
      <c r="G993" s="2">
        <f t="shared" si="22"/>
        <v>376725.16399999999</v>
      </c>
      <c r="H993" s="2">
        <f t="shared" si="19"/>
        <v>0.19999999925494194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7749341</v>
      </c>
      <c r="D994" s="1">
        <f>BILANCA!E16</f>
        <v>7813642.0800000001</v>
      </c>
      <c r="E994" s="1">
        <v>0</v>
      </c>
      <c r="F994" s="1">
        <v>0</v>
      </c>
      <c r="G994" s="2">
        <f t="shared" si="22"/>
        <v>257142.87675999998</v>
      </c>
      <c r="H994" s="2">
        <f t="shared" si="19"/>
        <v>8.0000000074505806E-2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8165411</v>
      </c>
      <c r="D995" s="1">
        <f>BILANCA!E17</f>
        <v>8300495.4699999997</v>
      </c>
      <c r="E995" s="1">
        <v>0</v>
      </c>
      <c r="F995" s="1">
        <v>0</v>
      </c>
      <c r="G995" s="2">
        <f t="shared" si="22"/>
        <v>297196.82328000001</v>
      </c>
      <c r="H995" s="2">
        <f t="shared" si="19"/>
        <v>0.46999999973922968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1209791</v>
      </c>
      <c r="D996" s="1">
        <f>BILANCA!E18</f>
        <v>1531087.99</v>
      </c>
      <c r="E996" s="1">
        <v>0</v>
      </c>
      <c r="F996" s="1">
        <v>0</v>
      </c>
      <c r="G996" s="2">
        <f t="shared" si="22"/>
        <v>55535.570739999996</v>
      </c>
      <c r="H996" s="2">
        <f t="shared" si="19"/>
        <v>1.0000000009313226E-2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581611</v>
      </c>
      <c r="D997" s="1">
        <f>BILANCA!E19</f>
        <v>1531691.9100000001</v>
      </c>
      <c r="E997" s="1">
        <v>0</v>
      </c>
      <c r="F997" s="1">
        <v>0</v>
      </c>
      <c r="G997" s="2">
        <f t="shared" si="22"/>
        <v>51029.927479999998</v>
      </c>
      <c r="H997" s="2">
        <f t="shared" si="19"/>
        <v>8.9999999850988388E-2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643043</v>
      </c>
      <c r="D998" s="1">
        <f>BILANCA!E20</f>
        <v>657127.27</v>
      </c>
      <c r="E998" s="1">
        <v>0</v>
      </c>
      <c r="F998" s="1">
        <v>0</v>
      </c>
      <c r="G998" s="2">
        <f t="shared" si="22"/>
        <v>29359.463100000001</v>
      </c>
      <c r="H998" s="2">
        <f t="shared" si="19"/>
        <v>0.27000000001862645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88143</v>
      </c>
      <c r="D999" s="1">
        <f>BILANCA!E21</f>
        <v>238989.19</v>
      </c>
      <c r="E999" s="1">
        <v>0</v>
      </c>
      <c r="F999" s="1">
        <v>0</v>
      </c>
      <c r="G999" s="2">
        <f t="shared" si="22"/>
        <v>9057.9420800000007</v>
      </c>
      <c r="H999" s="2">
        <f t="shared" si="19"/>
        <v>0.19000000000232831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229558</v>
      </c>
      <c r="D1000" s="1">
        <f>BILANCA!E22</f>
        <v>229558.04</v>
      </c>
      <c r="E1000" s="1">
        <v>0</v>
      </c>
      <c r="F1000" s="1">
        <v>0</v>
      </c>
      <c r="G1000" s="2">
        <f t="shared" si="22"/>
        <v>11707.459360000001</v>
      </c>
      <c r="H1000" s="2">
        <f t="shared" si="19"/>
        <v>4.0000000008149073E-2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26595</v>
      </c>
      <c r="D1003" s="1">
        <f>BILANCA!E25</f>
        <v>343862.11</v>
      </c>
      <c r="E1003" s="1">
        <v>0</v>
      </c>
      <c r="F1003" s="1">
        <v>0</v>
      </c>
      <c r="G1003" s="2">
        <f t="shared" si="22"/>
        <v>14286.384399999999</v>
      </c>
      <c r="H1003" s="2">
        <f t="shared" si="19"/>
        <v>0.10999999998603016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562746</v>
      </c>
      <c r="D1004" s="1">
        <f>BILANCA!E26</f>
        <v>1315004.97</v>
      </c>
      <c r="E1004" s="1">
        <v>0</v>
      </c>
      <c r="F1004" s="1">
        <v>0</v>
      </c>
      <c r="G1004" s="2">
        <f t="shared" si="22"/>
        <v>67047.874739999999</v>
      </c>
      <c r="H1004" s="2">
        <f t="shared" si="19"/>
        <v>3.0000000027939677E-2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968474</v>
      </c>
      <c r="D1006" s="1">
        <f>BILANCA!E28</f>
        <v>1252849.67</v>
      </c>
      <c r="E1006" s="1">
        <v>0</v>
      </c>
      <c r="F1006" s="1">
        <v>0</v>
      </c>
      <c r="G1006" s="2">
        <f t="shared" si="22"/>
        <v>79905.986819999991</v>
      </c>
      <c r="H1006" s="2">
        <f t="shared" si="19"/>
        <v>0.33000000007450581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256868</v>
      </c>
      <c r="D1007" s="1">
        <f>BILANCA!E29</f>
        <v>387868.17</v>
      </c>
      <c r="E1007" s="1">
        <v>0</v>
      </c>
      <c r="F1007" s="1">
        <v>0</v>
      </c>
      <c r="G1007" s="2">
        <f t="shared" si="22"/>
        <v>24782.504159999997</v>
      </c>
      <c r="H1007" s="2">
        <f t="shared" si="19"/>
        <v>0.16999999998370185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256868</v>
      </c>
      <c r="D1008" s="1">
        <f>BILANCA!E30</f>
        <v>387868.17</v>
      </c>
      <c r="E1008" s="1">
        <v>0</v>
      </c>
      <c r="F1008" s="1">
        <v>0</v>
      </c>
      <c r="G1008" s="2">
        <f t="shared" si="22"/>
        <v>25815.108500000002</v>
      </c>
      <c r="H1008" s="2">
        <f t="shared" si="19"/>
        <v>0.16999999998370185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573156</v>
      </c>
      <c r="D1023" s="1">
        <f>BILANCA!E45</f>
        <v>573156.11</v>
      </c>
      <c r="E1023" s="1">
        <v>0</v>
      </c>
      <c r="F1023" s="1">
        <v>0</v>
      </c>
      <c r="G1023" s="2">
        <f t="shared" si="22"/>
        <v>68778.728799999997</v>
      </c>
      <c r="H1023" s="2">
        <f t="shared" si="19"/>
        <v>0.10999999998603016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573156</v>
      </c>
      <c r="D1027" s="1">
        <f>BILANCA!E49</f>
        <v>573156.11</v>
      </c>
      <c r="E1027" s="1">
        <v>0</v>
      </c>
      <c r="F1027" s="1">
        <v>0</v>
      </c>
      <c r="G1027" s="2">
        <f t="shared" si="22"/>
        <v>75656.601679999992</v>
      </c>
      <c r="H1027" s="2">
        <f t="shared" si="19"/>
        <v>0.10999999998603016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13934</v>
      </c>
      <c r="D1032" s="1">
        <f>BILANCA!E54</f>
        <v>13934</v>
      </c>
      <c r="E1032" s="1">
        <v>0</v>
      </c>
      <c r="F1032" s="1">
        <v>0</v>
      </c>
      <c r="G1032" s="2">
        <f t="shared" si="22"/>
        <v>2048.2980000000002</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13934</v>
      </c>
      <c r="D1033" s="1">
        <f>BILANCA!E55</f>
        <v>13934</v>
      </c>
      <c r="E1033" s="1">
        <v>0</v>
      </c>
      <c r="F1033" s="1">
        <v>0</v>
      </c>
      <c r="G1033" s="2">
        <f t="shared" si="22"/>
        <v>2090.1000000000004</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7173727</v>
      </c>
      <c r="D1034" s="1">
        <f>BILANCA!E56</f>
        <v>0</v>
      </c>
      <c r="E1034" s="1">
        <v>0</v>
      </c>
      <c r="F1034" s="1">
        <v>0</v>
      </c>
      <c r="G1034" s="2">
        <f t="shared" si="22"/>
        <v>365860.07699999999</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7049386</v>
      </c>
      <c r="D1035" s="1">
        <f>BILANCA!E57</f>
        <v>0</v>
      </c>
      <c r="E1035" s="1">
        <v>0</v>
      </c>
      <c r="F1035" s="1">
        <v>0</v>
      </c>
      <c r="G1035" s="2">
        <f t="shared" si="22"/>
        <v>366568.07199999999</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51958</v>
      </c>
      <c r="D1037" s="1">
        <f>BILANCA!E59</f>
        <v>0</v>
      </c>
      <c r="E1037" s="1">
        <v>0</v>
      </c>
      <c r="F1037" s="1">
        <v>0</v>
      </c>
      <c r="G1037" s="2">
        <f t="shared" si="22"/>
        <v>2805.732</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72383</v>
      </c>
      <c r="D1039" s="1">
        <f>BILANCA!E61</f>
        <v>0</v>
      </c>
      <c r="E1039" s="1">
        <v>0</v>
      </c>
      <c r="F1039" s="1">
        <v>0</v>
      </c>
      <c r="G1039" s="2">
        <f t="shared" si="22"/>
        <v>4053.4479999999999</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7228867</v>
      </c>
      <c r="D1046" s="1">
        <f>BILANCA!E68</f>
        <v>6641109.1200000001</v>
      </c>
      <c r="E1046" s="1">
        <v>0</v>
      </c>
      <c r="F1046" s="1">
        <v>0</v>
      </c>
      <c r="G1046" s="2">
        <f t="shared" si="22"/>
        <v>1292198.3701200001</v>
      </c>
      <c r="H1046" s="2">
        <f t="shared" si="19"/>
        <v>0.12000000011175871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1393990</v>
      </c>
      <c r="D1047" s="1">
        <f>BILANCA!E69</f>
        <v>664132.26</v>
      </c>
      <c r="E1047" s="1">
        <v>0</v>
      </c>
      <c r="F1047" s="1">
        <v>0</v>
      </c>
      <c r="G1047" s="2">
        <f t="shared" si="22"/>
        <v>174224.28928</v>
      </c>
      <c r="H1047" s="2">
        <f t="shared" si="19"/>
        <v>0.26000000000931323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1393980</v>
      </c>
      <c r="D1048" s="1">
        <f>BILANCA!E70</f>
        <v>661396.17000000004</v>
      </c>
      <c r="E1048" s="1">
        <v>0</v>
      </c>
      <c r="F1048" s="1">
        <v>0</v>
      </c>
      <c r="G1048" s="2">
        <f t="shared" si="22"/>
        <v>176590.20209999999</v>
      </c>
      <c r="H1048" s="2">
        <f t="shared" si="19"/>
        <v>0.17000000004190952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1393980</v>
      </c>
      <c r="D1050" s="1">
        <f>BILANCA!E72</f>
        <v>661396.17000000004</v>
      </c>
      <c r="E1050" s="1">
        <v>0</v>
      </c>
      <c r="F1050" s="1">
        <v>0</v>
      </c>
      <c r="G1050" s="2">
        <f t="shared" si="22"/>
        <v>182023.74678000002</v>
      </c>
      <c r="H1050" s="2">
        <f t="shared" si="19"/>
        <v>0.17000000004190952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10</v>
      </c>
      <c r="D1054" s="1">
        <f>BILANCA!E76</f>
        <v>2736.09</v>
      </c>
      <c r="E1054" s="1">
        <v>0</v>
      </c>
      <c r="F1054" s="1">
        <v>0</v>
      </c>
      <c r="G1054" s="2">
        <f t="shared" si="22"/>
        <v>389.23477999999994</v>
      </c>
      <c r="H1054" s="2">
        <f t="shared" si="19"/>
        <v>9.0000000000145519E-2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3903</v>
      </c>
      <c r="D1056" s="1">
        <f>BILANCA!E78</f>
        <v>6646.18</v>
      </c>
      <c r="E1056" s="1">
        <v>0</v>
      </c>
      <c r="F1056" s="1">
        <v>0</v>
      </c>
      <c r="G1056" s="2">
        <f t="shared" si="22"/>
        <v>1255.2612799999999</v>
      </c>
      <c r="H1056" s="2">
        <f t="shared" si="19"/>
        <v>0.18000000000029104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136</v>
      </c>
      <c r="D1061" s="1">
        <f>BILANCA!E83</f>
        <v>136.32</v>
      </c>
      <c r="E1061" s="1">
        <v>0</v>
      </c>
      <c r="F1061" s="1">
        <v>0</v>
      </c>
      <c r="G1061" s="2">
        <f t="shared" si="22"/>
        <v>31.873919999999998</v>
      </c>
      <c r="H1061" s="2">
        <f t="shared" si="19"/>
        <v>0.31999999999999318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1731</v>
      </c>
      <c r="D1062" s="1">
        <f>BILANCA!E84</f>
        <v>1731.19</v>
      </c>
      <c r="E1062" s="1">
        <v>0</v>
      </c>
      <c r="F1062" s="1">
        <v>0</v>
      </c>
      <c r="G1062" s="2">
        <f t="shared" si="22"/>
        <v>410.27701999999999</v>
      </c>
      <c r="H1062" s="2">
        <f t="shared" si="19"/>
        <v>0.19000000000005457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2036</v>
      </c>
      <c r="D1064" s="1">
        <f>BILANCA!E86</f>
        <v>4778.67</v>
      </c>
      <c r="E1064" s="1">
        <v>0</v>
      </c>
      <c r="F1064" s="1">
        <v>0</v>
      </c>
      <c r="G1064" s="2">
        <f t="shared" si="22"/>
        <v>939.06053999999995</v>
      </c>
      <c r="H1064" s="2">
        <f t="shared" si="19"/>
        <v>0.32999999999992724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4013900</v>
      </c>
      <c r="D1112" s="1">
        <f>BILANCA!E134</f>
        <v>4013900</v>
      </c>
      <c r="E1112" s="1">
        <v>0</v>
      </c>
      <c r="F1112" s="1">
        <v>0</v>
      </c>
      <c r="G1112" s="2">
        <f t="shared" si="22"/>
        <v>1553379.3</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4013900</v>
      </c>
      <c r="D1113" s="1">
        <f>BILANCA!E135</f>
        <v>4013900</v>
      </c>
      <c r="E1113" s="1">
        <v>0</v>
      </c>
      <c r="F1113" s="1">
        <v>0</v>
      </c>
      <c r="G1113" s="2">
        <f t="shared" si="22"/>
        <v>1565421</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4013900</v>
      </c>
      <c r="D1114" s="1">
        <f>BILANCA!E136</f>
        <v>4013900</v>
      </c>
      <c r="E1114" s="1">
        <v>0</v>
      </c>
      <c r="F1114" s="1">
        <v>0</v>
      </c>
      <c r="G1114" s="2">
        <f t="shared" si="22"/>
        <v>1577462.7000000002</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1817074</v>
      </c>
      <c r="D1124" s="1">
        <f>BILANCA!E146</f>
        <v>1956430.68</v>
      </c>
      <c r="E1124" s="1">
        <v>0</v>
      </c>
      <c r="F1124" s="1">
        <v>0</v>
      </c>
      <c r="G1124" s="2">
        <f t="shared" si="22"/>
        <v>807920.88575999998</v>
      </c>
      <c r="H1124" s="2">
        <f t="shared" si="23"/>
        <v>0.32000000006519258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4986</v>
      </c>
      <c r="D1127" s="1">
        <f>BILANCA!E149</f>
        <v>2537.2800000000002</v>
      </c>
      <c r="E1127" s="1">
        <v>0</v>
      </c>
      <c r="F1127" s="1">
        <v>0</v>
      </c>
      <c r="G1127" s="2">
        <f t="shared" si="22"/>
        <v>1448.72064</v>
      </c>
      <c r="H1127" s="2">
        <f t="shared" si="23"/>
        <v>0.28000000000020009</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4986</v>
      </c>
      <c r="D1130" s="1">
        <f>BILANCA!E152</f>
        <v>2537.2800000000002</v>
      </c>
      <c r="E1130" s="1">
        <v>0</v>
      </c>
      <c r="F1130" s="1">
        <v>0</v>
      </c>
      <c r="G1130" s="2">
        <f t="shared" si="22"/>
        <v>1478.9023200000001</v>
      </c>
      <c r="H1130" s="2">
        <f t="shared" si="23"/>
        <v>0.28000000000020009</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1246261</v>
      </c>
      <c r="D1136" s="1">
        <f>BILANCA!E158</f>
        <v>1371638.18</v>
      </c>
      <c r="E1136" s="1">
        <v>0</v>
      </c>
      <c r="F1136" s="1">
        <v>0</v>
      </c>
      <c r="G1136" s="2">
        <f t="shared" si="22"/>
        <v>610399.21607999993</v>
      </c>
      <c r="H1136" s="2">
        <f t="shared" si="23"/>
        <v>0.17999999993480742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565827</v>
      </c>
      <c r="D1137" s="1">
        <f>BILANCA!E159</f>
        <v>582255.22</v>
      </c>
      <c r="E1137" s="1">
        <v>0</v>
      </c>
      <c r="F1137" s="1">
        <v>0</v>
      </c>
      <c r="G1137" s="2">
        <f t="shared" si="22"/>
        <v>266471.96575999999</v>
      </c>
      <c r="H1137" s="2">
        <f t="shared" si="23"/>
        <v>0.21999999997206032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42273544</v>
      </c>
      <c r="D1152" s="1">
        <f>BILANCA!E175</f>
        <v>44434292.289999999</v>
      </c>
      <c r="E1152" s="1">
        <v>0</v>
      </c>
      <c r="F1152" s="1">
        <v>0</v>
      </c>
      <c r="G1152" s="2">
        <f t="shared" si="22"/>
        <v>22163019.730020002</v>
      </c>
      <c r="H1152" s="2">
        <f t="shared" si="23"/>
        <v>0.28999999910593033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3881334</v>
      </c>
      <c r="D1153" s="1">
        <f>BILANCA!E176</f>
        <v>2671652.98</v>
      </c>
      <c r="E1153" s="1">
        <v>0</v>
      </c>
      <c r="F1153" s="1">
        <v>0</v>
      </c>
      <c r="G1153" s="2">
        <f t="shared" si="22"/>
        <v>1568188.7932000002</v>
      </c>
      <c r="H1153" s="2">
        <f t="shared" si="23"/>
        <v>2.0000000018626451E-2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124521</v>
      </c>
      <c r="D1154" s="1">
        <f>BILANCA!E177</f>
        <v>127189.78</v>
      </c>
      <c r="E1154" s="1">
        <v>0</v>
      </c>
      <c r="F1154" s="1">
        <v>0</v>
      </c>
      <c r="G1154" s="2">
        <f t="shared" si="22"/>
        <v>64791.995760000005</v>
      </c>
      <c r="H1154" s="2">
        <f t="shared" si="23"/>
        <v>0.22000000000116415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111170</v>
      </c>
      <c r="D1156" s="1">
        <f>BILANCA!E179</f>
        <v>106052.36</v>
      </c>
      <c r="E1156" s="1">
        <v>0</v>
      </c>
      <c r="F1156" s="1">
        <v>0</v>
      </c>
      <c r="G1156" s="2">
        <f t="shared" si="22"/>
        <v>55926.526559999998</v>
      </c>
      <c r="H1156" s="2">
        <f t="shared" si="23"/>
        <v>0.36000000000058208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117</v>
      </c>
      <c r="D1157" s="1">
        <f>BILANCA!E180</f>
        <v>1673.11</v>
      </c>
      <c r="E1157" s="1">
        <v>0</v>
      </c>
      <c r="F1157" s="1">
        <v>0</v>
      </c>
      <c r="G1157" s="2">
        <f t="shared" si="22"/>
        <v>602.60027999999988</v>
      </c>
      <c r="H1157" s="2">
        <f t="shared" si="23"/>
        <v>0.10999999999989996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117</v>
      </c>
      <c r="D1160" s="1">
        <f>BILANCA!E183</f>
        <v>1673.11</v>
      </c>
      <c r="E1160" s="1">
        <v>0</v>
      </c>
      <c r="F1160" s="1">
        <v>0</v>
      </c>
      <c r="G1160" s="2">
        <f t="shared" si="22"/>
        <v>612.98993999999993</v>
      </c>
      <c r="H1160" s="2">
        <f t="shared" si="23"/>
        <v>0.10999999999989996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2780</v>
      </c>
      <c r="D1163" s="1">
        <f>BILANCA!E186</f>
        <v>0</v>
      </c>
      <c r="E1163" s="1">
        <v>0</v>
      </c>
      <c r="F1163" s="1">
        <v>0</v>
      </c>
      <c r="G1163" s="2">
        <f t="shared" si="22"/>
        <v>500.4</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10454</v>
      </c>
      <c r="D1165" s="1">
        <f>BILANCA!E188</f>
        <v>19464.310000000001</v>
      </c>
      <c r="E1165" s="1">
        <v>0</v>
      </c>
      <c r="F1165" s="1">
        <v>0</v>
      </c>
      <c r="G1165" s="2">
        <f t="shared" si="22"/>
        <v>8987.636840000001</v>
      </c>
      <c r="H1165" s="2">
        <f t="shared" si="23"/>
        <v>0.31000000000130967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6813</v>
      </c>
      <c r="D1166" s="1">
        <f>BILANCA!E189</f>
        <v>44463.199999999997</v>
      </c>
      <c r="E1166" s="1">
        <v>0</v>
      </c>
      <c r="F1166" s="1">
        <v>0</v>
      </c>
      <c r="G1166" s="2">
        <f t="shared" si="22"/>
        <v>17520.3102</v>
      </c>
      <c r="H1166" s="2">
        <f t="shared" si="23"/>
        <v>0.19999999999708962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3750000</v>
      </c>
      <c r="D1183" s="1">
        <f>BILANCA!E206</f>
        <v>2500000</v>
      </c>
      <c r="E1183" s="1">
        <v>0</v>
      </c>
      <c r="F1183" s="1">
        <v>0</v>
      </c>
      <c r="G1183" s="2">
        <f t="shared" si="22"/>
        <v>1750000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3750000</v>
      </c>
      <c r="D1184" s="1">
        <f>BILANCA!E207</f>
        <v>2500000</v>
      </c>
      <c r="E1184" s="1">
        <v>0</v>
      </c>
      <c r="F1184" s="1">
        <v>0</v>
      </c>
      <c r="G1184" s="2">
        <f t="shared" si="22"/>
        <v>1758750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3750000</v>
      </c>
      <c r="D1189" s="1">
        <f>BILANCA!E212</f>
        <v>2500000</v>
      </c>
      <c r="E1189" s="1">
        <v>0</v>
      </c>
      <c r="F1189" s="1">
        <v>0</v>
      </c>
      <c r="G1189" s="2">
        <f t="shared" si="22"/>
        <v>1802500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38392210</v>
      </c>
      <c r="D1214" s="1">
        <f>BILANCA!E237</f>
        <v>41762639.310000002</v>
      </c>
      <c r="E1214" s="1">
        <v>0</v>
      </c>
      <c r="F1214" s="1">
        <v>0</v>
      </c>
      <c r="G1214" s="2">
        <f t="shared" si="22"/>
        <v>28162939.87122</v>
      </c>
      <c r="H1214" s="2">
        <f t="shared" si="23"/>
        <v>0.31000000238418579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35308577</v>
      </c>
      <c r="D1215" s="1">
        <f>BILANCA!E238</f>
        <v>39309818.380000003</v>
      </c>
      <c r="E1215" s="1">
        <v>0</v>
      </c>
      <c r="F1215" s="1">
        <v>0</v>
      </c>
      <c r="G1215" s="2">
        <f t="shared" si="22"/>
        <v>26431345.592320003</v>
      </c>
      <c r="H1215" s="2">
        <f t="shared" si="23"/>
        <v>0.38000000268220901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35308577</v>
      </c>
      <c r="D1216" s="1">
        <f>BILANCA!E239</f>
        <v>39309818.380000003</v>
      </c>
      <c r="E1216" s="1">
        <v>0</v>
      </c>
      <c r="F1216" s="1">
        <v>0</v>
      </c>
      <c r="G1216" s="2">
        <f t="shared" si="22"/>
        <v>26545273.806080002</v>
      </c>
      <c r="H1216" s="2">
        <f t="shared" si="23"/>
        <v>0.38000000268220901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35308577</v>
      </c>
      <c r="D1217" s="1">
        <f>BILANCA!E240</f>
        <v>39309818.380000003</v>
      </c>
      <c r="E1217" s="1">
        <v>0</v>
      </c>
      <c r="F1217" s="1">
        <v>0</v>
      </c>
      <c r="G1217" s="2">
        <f t="shared" si="22"/>
        <v>26659202.019840002</v>
      </c>
      <c r="H1217" s="2">
        <f t="shared" si="23"/>
        <v>0.38000000268220901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1266559</v>
      </c>
      <c r="D1222" s="1">
        <f>BILANCA!E245</f>
        <v>496390.23999999836</v>
      </c>
      <c r="E1222" s="1">
        <v>0</v>
      </c>
      <c r="F1222" s="1">
        <v>0</v>
      </c>
      <c r="G1222" s="2">
        <f t="shared" si="22"/>
        <v>539982.13571999921</v>
      </c>
      <c r="H1222" s="2">
        <f t="shared" si="23"/>
        <v>0.23999999836087227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21566788</v>
      </c>
      <c r="D1223" s="1">
        <f>BILANCA!E246</f>
        <v>23003651.18</v>
      </c>
      <c r="E1223" s="1">
        <v>0</v>
      </c>
      <c r="F1223" s="1">
        <v>0</v>
      </c>
      <c r="G1223" s="2">
        <f t="shared" si="22"/>
        <v>16217781.6864</v>
      </c>
      <c r="H1223" s="2">
        <f t="shared" si="23"/>
        <v>0.17999999970197678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21566788</v>
      </c>
      <c r="D1224" s="1">
        <f>BILANCA!E247</f>
        <v>23003651.18</v>
      </c>
      <c r="E1224" s="1">
        <v>0</v>
      </c>
      <c r="F1224" s="1">
        <v>0</v>
      </c>
      <c r="G1224" s="2">
        <f t="shared" si="22"/>
        <v>16285355.776759999</v>
      </c>
      <c r="H1224" s="2">
        <f t="shared" si="23"/>
        <v>0.17999999970197678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20300229</v>
      </c>
      <c r="D1227" s="1">
        <f>BILANCA!E250</f>
        <v>22507260.940000001</v>
      </c>
      <c r="E1227" s="1">
        <v>0</v>
      </c>
      <c r="F1227" s="1">
        <v>0</v>
      </c>
      <c r="G1227" s="2">
        <f t="shared" si="22"/>
        <v>15936799.214720001</v>
      </c>
      <c r="H1227" s="2">
        <f t="shared" si="23"/>
        <v>5.9999998658895493E-2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17050229</v>
      </c>
      <c r="D1229" s="1">
        <f>BILANCA!E252</f>
        <v>18007260.940000001</v>
      </c>
      <c r="E1229" s="1">
        <v>0</v>
      </c>
      <c r="F1229" s="1">
        <v>0</v>
      </c>
      <c r="G1229" s="2">
        <f t="shared" si="22"/>
        <v>13053928.716480002</v>
      </c>
      <c r="H1229" s="2">
        <f t="shared" si="23"/>
        <v>5.9999998658895493E-2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3250000</v>
      </c>
      <c r="D1230" s="1">
        <f>BILANCA!E253</f>
        <v>4500000</v>
      </c>
      <c r="E1230" s="1">
        <v>0</v>
      </c>
      <c r="F1230" s="1">
        <v>0</v>
      </c>
      <c r="G1230" s="2">
        <f t="shared" si="22"/>
        <v>3025750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1817074</v>
      </c>
      <c r="D1232" s="1">
        <f>BILANCA!E255</f>
        <v>1956430.69</v>
      </c>
      <c r="E1232" s="1">
        <v>0</v>
      </c>
      <c r="F1232" s="1">
        <v>0</v>
      </c>
      <c r="G1232" s="2">
        <f t="shared" si="22"/>
        <v>1426753.90962</v>
      </c>
      <c r="H1232" s="2">
        <f t="shared" si="23"/>
        <v>0.31000000005587935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1209998</v>
      </c>
      <c r="D1236" s="1">
        <f>BILANCA!E259</f>
        <v>1159998</v>
      </c>
      <c r="E1236" s="1">
        <v>0</v>
      </c>
      <c r="F1236" s="1">
        <v>0</v>
      </c>
      <c r="G1236" s="2">
        <f t="shared" si="22"/>
        <v>893088.48200000008</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1209998</v>
      </c>
      <c r="D1237" s="1">
        <f>BILANCA!E260</f>
        <v>1159998</v>
      </c>
      <c r="E1237" s="1">
        <v>0</v>
      </c>
      <c r="F1237" s="1">
        <v>0</v>
      </c>
      <c r="G1237" s="2">
        <f t="shared" si="22"/>
        <v>896618.47600000002</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1817074</v>
      </c>
      <c r="D1240" s="1">
        <f>BILANCA!E264</f>
        <v>1956430.68</v>
      </c>
      <c r="E1240" s="1">
        <v>0</v>
      </c>
      <c r="F1240" s="1">
        <v>0</v>
      </c>
      <c r="G1240" s="2">
        <f t="shared" si="22"/>
        <v>1472593.3875199999</v>
      </c>
      <c r="H1240" s="2">
        <f t="shared" si="23"/>
        <v>0.32000000006519258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124521</v>
      </c>
      <c r="D1264" s="1">
        <f>BILANCA!E288</f>
        <v>127189.78</v>
      </c>
      <c r="E1264" s="1">
        <v>0</v>
      </c>
      <c r="F1264" s="1">
        <v>0</v>
      </c>
      <c r="G1264" s="2">
        <f t="shared" si="24"/>
        <v>106471.05736000001</v>
      </c>
      <c r="H1264" s="2">
        <f t="shared" si="23"/>
        <v>0.22000000000116415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6813</v>
      </c>
      <c r="D1265" s="1">
        <f>BILANCA!E289</f>
        <v>0</v>
      </c>
      <c r="E1265" s="1">
        <v>0</v>
      </c>
      <c r="F1265" s="1">
        <v>0</v>
      </c>
      <c r="G1265" s="2">
        <f t="shared" si="24"/>
        <v>1921.2659999999998</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44463.199999999997</v>
      </c>
      <c r="E1266" s="1">
        <v>0</v>
      </c>
      <c r="F1266" s="1">
        <v>0</v>
      </c>
      <c r="G1266" s="2">
        <f t="shared" si="24"/>
        <v>25166.171199999997</v>
      </c>
      <c r="H1266" s="2">
        <f t="shared" si="23"/>
        <v>0.19999999999708962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3750000</v>
      </c>
      <c r="D1270" s="1">
        <f>BILANCA!E294</f>
        <v>2500000</v>
      </c>
      <c r="E1270" s="1">
        <v>0</v>
      </c>
      <c r="F1270" s="1">
        <v>0</v>
      </c>
      <c r="G1270" s="2">
        <f t="shared" si="24"/>
        <v>2511250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2696477</v>
      </c>
      <c r="D1299" s="6">
        <f>'RAS-funkcijski'!E5</f>
        <v>3077371.31</v>
      </c>
      <c r="E1299" s="6">
        <v>0</v>
      </c>
      <c r="F1299" s="6">
        <v>0</v>
      </c>
      <c r="G1299" s="7">
        <f t="shared" si="24"/>
        <v>8851.2196199999998</v>
      </c>
      <c r="H1299" s="7">
        <f t="shared" si="23"/>
        <v>0.31000000005587935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2696477</v>
      </c>
      <c r="D1300" s="1">
        <f>'RAS-funkcijski'!E6</f>
        <v>3077371.31</v>
      </c>
      <c r="E1300" s="1">
        <v>0</v>
      </c>
      <c r="F1300" s="1">
        <v>0</v>
      </c>
      <c r="G1300" s="2">
        <f t="shared" si="24"/>
        <v>17702.43924</v>
      </c>
      <c r="H1300" s="2">
        <f t="shared" si="23"/>
        <v>0.31000000005587935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2696477</v>
      </c>
      <c r="D1301" s="1">
        <f>'RAS-funkcijski'!E7</f>
        <v>3077371.31</v>
      </c>
      <c r="E1301" s="1">
        <v>0</v>
      </c>
      <c r="F1301" s="1">
        <v>0</v>
      </c>
      <c r="G1301" s="2">
        <f t="shared" si="24"/>
        <v>26553.65886</v>
      </c>
      <c r="H1301" s="2">
        <f t="shared" si="23"/>
        <v>0.31000000005587935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157025</v>
      </c>
      <c r="D1322" s="1">
        <f>'RAS-funkcijski'!E28</f>
        <v>103337.5</v>
      </c>
      <c r="E1322" s="1">
        <v>0</v>
      </c>
      <c r="F1322" s="1">
        <v>0</v>
      </c>
      <c r="G1322" s="2">
        <f t="shared" si="24"/>
        <v>8728.7999999999993</v>
      </c>
      <c r="H1322" s="2">
        <f t="shared" si="23"/>
        <v>0.5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157025</v>
      </c>
      <c r="D1324" s="1">
        <f>'RAS-funkcijski'!E30</f>
        <v>103337.5</v>
      </c>
      <c r="E1324" s="1">
        <v>0</v>
      </c>
      <c r="F1324" s="1">
        <v>0</v>
      </c>
      <c r="G1324" s="2">
        <f t="shared" si="24"/>
        <v>9456.2000000000007</v>
      </c>
      <c r="H1324" s="2">
        <f t="shared" si="23"/>
        <v>0.5</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1408873</v>
      </c>
      <c r="D1329" s="1">
        <f>'RAS-funkcijski'!E35</f>
        <v>275735.26</v>
      </c>
      <c r="E1329" s="1">
        <v>0</v>
      </c>
      <c r="F1329" s="1">
        <v>0</v>
      </c>
      <c r="G1329" s="2">
        <f t="shared" si="24"/>
        <v>60770.649120000002</v>
      </c>
      <c r="H1329" s="2">
        <f t="shared" si="23"/>
        <v>0.26000000000931323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319717</v>
      </c>
      <c r="D1333" s="1">
        <f>'RAS-funkcijski'!E39</f>
        <v>170322.76</v>
      </c>
      <c r="E1333" s="1">
        <v>0</v>
      </c>
      <c r="F1333" s="1">
        <v>0</v>
      </c>
      <c r="G1333" s="2">
        <f t="shared" si="24"/>
        <v>23112.688200000004</v>
      </c>
      <c r="H1333" s="2">
        <f t="shared" si="23"/>
        <v>0.23999999999068677</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319717</v>
      </c>
      <c r="D1334" s="1">
        <f>'RAS-funkcijski'!E40</f>
        <v>170322.76</v>
      </c>
      <c r="E1334" s="1">
        <v>0</v>
      </c>
      <c r="F1334" s="1">
        <v>0</v>
      </c>
      <c r="G1334" s="2">
        <f t="shared" si="24"/>
        <v>23773.050719999999</v>
      </c>
      <c r="H1334" s="2">
        <f t="shared" si="23"/>
        <v>0.23999999999068677</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86662.5</v>
      </c>
      <c r="E1337" s="1">
        <v>0</v>
      </c>
      <c r="F1337" s="1">
        <v>0</v>
      </c>
      <c r="G1337" s="2">
        <f t="shared" si="24"/>
        <v>6759.6750000000002</v>
      </c>
      <c r="H1337" s="2">
        <f t="shared" si="23"/>
        <v>0.5</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86662.5</v>
      </c>
      <c r="E1342" s="1">
        <v>0</v>
      </c>
      <c r="F1342" s="1">
        <v>0</v>
      </c>
      <c r="G1342" s="2">
        <f t="shared" si="24"/>
        <v>7626.2999999999993</v>
      </c>
      <c r="H1342" s="2">
        <f t="shared" si="27"/>
        <v>0.5</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1001662</v>
      </c>
      <c r="D1348" s="1">
        <f>'RAS-funkcijski'!E54</f>
        <v>18750</v>
      </c>
      <c r="E1348" s="1">
        <v>0</v>
      </c>
      <c r="F1348" s="1">
        <v>0</v>
      </c>
      <c r="G1348" s="2">
        <f t="shared" si="24"/>
        <v>51958.100000000006</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1001662</v>
      </c>
      <c r="D1349" s="1">
        <f>'RAS-funkcijski'!E55</f>
        <v>18750</v>
      </c>
      <c r="E1349" s="1">
        <v>0</v>
      </c>
      <c r="F1349" s="1">
        <v>0</v>
      </c>
      <c r="G1349" s="2">
        <f t="shared" si="24"/>
        <v>52997.261999999995</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87494</v>
      </c>
      <c r="D1355" s="1">
        <f>'RAS-funkcijski'!E61</f>
        <v>0</v>
      </c>
      <c r="E1355" s="1">
        <v>0</v>
      </c>
      <c r="F1355" s="1">
        <v>0</v>
      </c>
      <c r="G1355" s="2">
        <f t="shared" si="24"/>
        <v>4987.1580000000004</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87494</v>
      </c>
      <c r="D1359" s="1">
        <f>'RAS-funkcijski'!E65</f>
        <v>0</v>
      </c>
      <c r="E1359" s="1">
        <v>0</v>
      </c>
      <c r="F1359" s="1">
        <v>0</v>
      </c>
      <c r="G1359" s="2">
        <f t="shared" si="24"/>
        <v>5337.134</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264472</v>
      </c>
      <c r="D1369" s="1">
        <f>'RAS-funkcijski'!E75</f>
        <v>128817.79</v>
      </c>
      <c r="E1369" s="1">
        <v>0</v>
      </c>
      <c r="F1369" s="1">
        <v>0</v>
      </c>
      <c r="G1369" s="2">
        <f t="shared" si="24"/>
        <v>37069.638179999994</v>
      </c>
      <c r="H1369" s="2">
        <f t="shared" si="27"/>
        <v>0.21000000000640284</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264472</v>
      </c>
      <c r="D1370" s="1">
        <f>'RAS-funkcijski'!E76</f>
        <v>128817.79</v>
      </c>
      <c r="E1370" s="1">
        <v>0</v>
      </c>
      <c r="F1370" s="1">
        <v>0</v>
      </c>
      <c r="G1370" s="2">
        <f t="shared" si="24"/>
        <v>37591.745759999998</v>
      </c>
      <c r="H1370" s="2">
        <f t="shared" si="27"/>
        <v>0.21000000000640284</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6001560</v>
      </c>
      <c r="D1376" s="1">
        <f>'RAS-funkcijski'!E82</f>
        <v>1915054.82</v>
      </c>
      <c r="E1376" s="1">
        <v>0</v>
      </c>
      <c r="F1376" s="1">
        <v>0</v>
      </c>
      <c r="G1376" s="2">
        <f t="shared" si="24"/>
        <v>766870.23191999993</v>
      </c>
      <c r="H1376" s="2">
        <f t="shared" si="27"/>
        <v>0.17999999993480742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5443112</v>
      </c>
      <c r="D1377" s="1">
        <f>'RAS-funkcijski'!E83</f>
        <v>798958.75</v>
      </c>
      <c r="E1377" s="1">
        <v>0</v>
      </c>
      <c r="F1377" s="1">
        <v>0</v>
      </c>
      <c r="G1377" s="2">
        <f t="shared" si="24"/>
        <v>556241.33050000004</v>
      </c>
      <c r="H1377" s="2">
        <f t="shared" si="27"/>
        <v>0.25</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155213</v>
      </c>
      <c r="D1378" s="1">
        <f>'RAS-funkcijski'!E84</f>
        <v>372513.76</v>
      </c>
      <c r="E1378" s="1">
        <v>0</v>
      </c>
      <c r="F1378" s="1">
        <v>0</v>
      </c>
      <c r="G1378" s="2">
        <f t="shared" si="24"/>
        <v>72019.241600000008</v>
      </c>
      <c r="H1378" s="2">
        <f t="shared" si="27"/>
        <v>0.23999999999068677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203276</v>
      </c>
      <c r="D1380" s="1">
        <f>'RAS-funkcijski'!E86</f>
        <v>468321.31</v>
      </c>
      <c r="E1380" s="1">
        <v>0</v>
      </c>
      <c r="F1380" s="1">
        <v>0</v>
      </c>
      <c r="G1380" s="2">
        <f t="shared" si="24"/>
        <v>93473.326839999994</v>
      </c>
      <c r="H1380" s="2">
        <f t="shared" si="27"/>
        <v>0.30999999999767169</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199959</v>
      </c>
      <c r="D1382" s="1">
        <f>'RAS-funkcijski'!E88</f>
        <v>275261</v>
      </c>
      <c r="E1382" s="1">
        <v>0</v>
      </c>
      <c r="F1382" s="1">
        <v>0</v>
      </c>
      <c r="G1382" s="2">
        <f t="shared" si="24"/>
        <v>63040.40400000001</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556404</v>
      </c>
      <c r="D1401" s="1">
        <f>'RAS-funkcijski'!E107</f>
        <v>584604.29</v>
      </c>
      <c r="E1401" s="1">
        <v>0</v>
      </c>
      <c r="F1401" s="1">
        <v>0</v>
      </c>
      <c r="G1401" s="2">
        <f t="shared" si="24"/>
        <v>177738.09573999999</v>
      </c>
      <c r="H1401" s="2">
        <f t="shared" si="27"/>
        <v>0.2900000000372529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368243</v>
      </c>
      <c r="D1402" s="1">
        <f>'RAS-funkcijski'!E108</f>
        <v>316023.13</v>
      </c>
      <c r="E1402" s="1">
        <v>0</v>
      </c>
      <c r="F1402" s="1">
        <v>0</v>
      </c>
      <c r="G1402" s="2">
        <f t="shared" si="24"/>
        <v>104030.08304</v>
      </c>
      <c r="H1402" s="2">
        <f t="shared" si="27"/>
        <v>0.13000000000465661</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35885</v>
      </c>
      <c r="D1403" s="1">
        <f>'RAS-funkcijski'!E109</f>
        <v>78662.210000000006</v>
      </c>
      <c r="E1403" s="1">
        <v>0</v>
      </c>
      <c r="F1403" s="1">
        <v>0</v>
      </c>
      <c r="G1403" s="2">
        <f t="shared" si="24"/>
        <v>20286.989099999999</v>
      </c>
      <c r="H1403" s="2">
        <f t="shared" si="27"/>
        <v>0.21000000000640284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37000</v>
      </c>
      <c r="D1405" s="1">
        <f>'RAS-funkcijski'!E111</f>
        <v>44234</v>
      </c>
      <c r="E1405" s="1">
        <v>0</v>
      </c>
      <c r="F1405" s="1">
        <v>0</v>
      </c>
      <c r="G1405" s="2">
        <f t="shared" si="24"/>
        <v>13425.075999999999</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115276</v>
      </c>
      <c r="D1407" s="1">
        <f>'RAS-funkcijski'!E113</f>
        <v>145684.95000000001</v>
      </c>
      <c r="E1407" s="1">
        <v>0</v>
      </c>
      <c r="F1407" s="1">
        <v>0</v>
      </c>
      <c r="G1407" s="2">
        <f t="shared" si="24"/>
        <v>44324.403100000003</v>
      </c>
      <c r="H1407" s="2">
        <f t="shared" si="27"/>
        <v>4.9999999988358468E-2</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282312</v>
      </c>
      <c r="D1408" s="1">
        <f>'RAS-funkcijski'!E114</f>
        <v>470782.04</v>
      </c>
      <c r="E1408" s="1">
        <v>0</v>
      </c>
      <c r="F1408" s="1">
        <v>0</v>
      </c>
      <c r="G1408" s="2">
        <f t="shared" si="24"/>
        <v>134626.3688</v>
      </c>
      <c r="H1408" s="2">
        <f t="shared" si="27"/>
        <v>3.9999999979045242E-2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214271</v>
      </c>
      <c r="D1409" s="1">
        <f>'RAS-funkcijski'!E115</f>
        <v>396702.31</v>
      </c>
      <c r="E1409" s="1">
        <v>0</v>
      </c>
      <c r="F1409" s="1">
        <v>0</v>
      </c>
      <c r="G1409" s="2">
        <f t="shared" si="24"/>
        <v>111851.99382</v>
      </c>
      <c r="H1409" s="2">
        <f t="shared" si="27"/>
        <v>0.30999999999767169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156403</v>
      </c>
      <c r="D1410" s="1">
        <f>'RAS-funkcijski'!E116</f>
        <v>88961.31</v>
      </c>
      <c r="E1410" s="1">
        <v>0</v>
      </c>
      <c r="F1410" s="1">
        <v>0</v>
      </c>
      <c r="G1410" s="2">
        <f t="shared" si="24"/>
        <v>37444.469440000001</v>
      </c>
      <c r="H1410" s="2">
        <f t="shared" si="27"/>
        <v>0.30999999999767169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57868</v>
      </c>
      <c r="D1411" s="1">
        <f>'RAS-funkcijski'!E117</f>
        <v>307741</v>
      </c>
      <c r="E1411" s="1">
        <v>0</v>
      </c>
      <c r="F1411" s="1">
        <v>0</v>
      </c>
      <c r="G1411" s="2">
        <f t="shared" si="24"/>
        <v>76088.55</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68041</v>
      </c>
      <c r="D1412" s="1">
        <f>'RAS-funkcijski'!E118</f>
        <v>74079.73</v>
      </c>
      <c r="E1412" s="1">
        <v>0</v>
      </c>
      <c r="F1412" s="1">
        <v>0</v>
      </c>
      <c r="G1412" s="2">
        <f t="shared" si="24"/>
        <v>24646.852439999999</v>
      </c>
      <c r="H1412" s="2">
        <f t="shared" si="27"/>
        <v>0.27000000000407454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68041</v>
      </c>
      <c r="D1414" s="1">
        <f>'RAS-funkcijski'!E120</f>
        <v>74079.73</v>
      </c>
      <c r="E1414" s="1">
        <v>0</v>
      </c>
      <c r="F1414" s="1">
        <v>0</v>
      </c>
      <c r="G1414" s="2">
        <f t="shared" si="24"/>
        <v>25079.253360000002</v>
      </c>
      <c r="H1414" s="2">
        <f t="shared" si="27"/>
        <v>0.27000000000407454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820617</v>
      </c>
      <c r="D1423" s="1">
        <f>'RAS-funkcijski'!E129</f>
        <v>1397385.4</v>
      </c>
      <c r="E1423" s="1">
        <v>0</v>
      </c>
      <c r="F1423" s="1">
        <v>0</v>
      </c>
      <c r="G1423" s="2">
        <f t="shared" si="24"/>
        <v>451923.47499999998</v>
      </c>
      <c r="H1423" s="2">
        <f t="shared" si="27"/>
        <v>0.39999999990686774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5400</v>
      </c>
      <c r="D1424" s="1">
        <f>'RAS-funkcijski'!E130</f>
        <v>0</v>
      </c>
      <c r="E1424" s="1">
        <v>0</v>
      </c>
      <c r="F1424" s="1">
        <v>0</v>
      </c>
      <c r="G1424" s="2">
        <f t="shared" si="24"/>
        <v>680.4</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5400</v>
      </c>
      <c r="D1425" s="1">
        <f>'RAS-funkcijski'!E131</f>
        <v>0</v>
      </c>
      <c r="E1425" s="1">
        <v>0</v>
      </c>
      <c r="F1425" s="1">
        <v>0</v>
      </c>
      <c r="G1425" s="2">
        <f t="shared" si="24"/>
        <v>685.8</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33545</v>
      </c>
      <c r="D1427" s="1">
        <f>'RAS-funkcijski'!E133</f>
        <v>122279.45</v>
      </c>
      <c r="E1427" s="1">
        <v>0</v>
      </c>
      <c r="F1427" s="1">
        <v>0</v>
      </c>
      <c r="G1427" s="2">
        <f t="shared" si="24"/>
        <v>35875.403099999996</v>
      </c>
      <c r="H1427" s="2">
        <f t="shared" si="27"/>
        <v>0.44999999999708962</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51000</v>
      </c>
      <c r="D1429" s="1">
        <f>'RAS-funkcijski'!E135</f>
        <v>59000</v>
      </c>
      <c r="E1429" s="1">
        <v>0</v>
      </c>
      <c r="F1429" s="1">
        <v>0</v>
      </c>
      <c r="G1429" s="2">
        <f t="shared" si="24"/>
        <v>22139</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728672</v>
      </c>
      <c r="D1432" s="1">
        <f>'RAS-funkcijski'!E138</f>
        <v>1214105.95</v>
      </c>
      <c r="E1432" s="1">
        <v>0</v>
      </c>
      <c r="F1432" s="1">
        <v>0</v>
      </c>
      <c r="G1432" s="2">
        <f t="shared" si="24"/>
        <v>423022.44260000001</v>
      </c>
      <c r="H1432" s="2">
        <f t="shared" si="27"/>
        <v>5.0000000046566129E-2</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2000</v>
      </c>
      <c r="D1434" s="1">
        <f>'RAS-funkcijski'!E140</f>
        <v>2000</v>
      </c>
      <c r="E1434" s="1">
        <v>0</v>
      </c>
      <c r="F1434" s="1">
        <v>0</v>
      </c>
      <c r="G1434" s="2">
        <f t="shared" si="24"/>
        <v>816</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12187740</v>
      </c>
      <c r="D1435" s="13">
        <f>'RAS-funkcijski'!E141</f>
        <v>7953088.4100000001</v>
      </c>
      <c r="E1435" s="13">
        <v>0</v>
      </c>
      <c r="F1435" s="13">
        <v>0</v>
      </c>
      <c r="G1435" s="14">
        <f t="shared" si="24"/>
        <v>3848866.6043400001</v>
      </c>
      <c r="H1435" s="14">
        <f t="shared" si="27"/>
        <v>0.41000000014901161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3509</v>
      </c>
      <c r="D1436" s="6">
        <f>'P-VRIO'!E5</f>
        <v>960625.61</v>
      </c>
      <c r="E1436" s="6">
        <v>0</v>
      </c>
      <c r="F1436" s="6">
        <v>0</v>
      </c>
      <c r="G1436" s="7">
        <f t="shared" si="24"/>
        <v>1924.7602200000001</v>
      </c>
      <c r="H1436" s="7">
        <f t="shared" si="27"/>
        <v>0.39000000001396984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3509</v>
      </c>
      <c r="D1437" s="1">
        <f>'P-VRIO'!E6</f>
        <v>960625.61</v>
      </c>
      <c r="E1437" s="1">
        <v>0</v>
      </c>
      <c r="F1437" s="1">
        <v>0</v>
      </c>
      <c r="G1437" s="2">
        <f t="shared" si="24"/>
        <v>3849.5204400000002</v>
      </c>
      <c r="H1437" s="2">
        <f t="shared" si="27"/>
        <v>0.39000000001396984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956878.01</v>
      </c>
      <c r="E1438" s="1">
        <v>0</v>
      </c>
      <c r="F1438" s="1">
        <v>0</v>
      </c>
      <c r="G1438" s="2">
        <f t="shared" si="24"/>
        <v>5741.2680600000003</v>
      </c>
      <c r="H1438" s="2">
        <f t="shared" si="27"/>
        <v>1.0000000009313226E-2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956878.01</v>
      </c>
      <c r="E1439" s="1">
        <v>0</v>
      </c>
      <c r="F1439" s="1">
        <v>0</v>
      </c>
      <c r="G1439" s="2">
        <f t="shared" si="24"/>
        <v>7655.0240800000001</v>
      </c>
      <c r="H1439" s="2">
        <f t="shared" si="27"/>
        <v>1.0000000009313226E-2</v>
      </c>
      <c r="I1439" s="10">
        <f t="shared" ref="I1439:I1444" si="28">G1439*H1439</f>
        <v>76.550240871292971</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3509</v>
      </c>
      <c r="D1445" s="1">
        <f>'P-VRIO'!E14</f>
        <v>3747.6</v>
      </c>
      <c r="E1445" s="1">
        <v>0</v>
      </c>
      <c r="F1445" s="1">
        <v>0</v>
      </c>
      <c r="G1445" s="2">
        <f t="shared" si="24"/>
        <v>110.042</v>
      </c>
      <c r="H1445" s="2">
        <f t="shared" si="27"/>
        <v>0.40000000000009095</v>
      </c>
      <c r="I1445" s="10">
        <v>0</v>
      </c>
      <c r="J1445" s="2">
        <f>IF(AND(Skriveni!C1445&lt;&gt;0,Skriveni!D1445&lt;&gt;0),1,0)</f>
        <v>1</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3509</v>
      </c>
      <c r="D1451" s="1">
        <f>'P-VRIO'!E20</f>
        <v>3747.6</v>
      </c>
      <c r="E1451" s="1">
        <v>0</v>
      </c>
      <c r="F1451" s="1">
        <v>0</v>
      </c>
      <c r="G1451" s="2">
        <f t="shared" si="24"/>
        <v>176.06719999999999</v>
      </c>
      <c r="H1451" s="2">
        <f t="shared" si="27"/>
        <v>0.40000000000009095</v>
      </c>
      <c r="I1451" s="10">
        <f t="shared" si="29"/>
        <v>70.426880000016013</v>
      </c>
      <c r="J1451" s="2">
        <f>IF(AND(Skriveni!C1451&lt;&gt;0,Skriveni!D1451&lt;&gt;0),1,0)</f>
        <v>1</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771369</v>
      </c>
      <c r="D1469" s="1">
        <f>'P-VRIO'!E38</f>
        <v>0</v>
      </c>
      <c r="E1469" s="1">
        <v>0</v>
      </c>
      <c r="F1469" s="1">
        <v>0</v>
      </c>
      <c r="G1469" s="2">
        <f t="shared" si="24"/>
        <v>26226.546000000002</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771369</v>
      </c>
      <c r="D1475" s="1">
        <f>'P-VRIO'!E44</f>
        <v>0</v>
      </c>
      <c r="E1475" s="1">
        <v>0</v>
      </c>
      <c r="F1475" s="1">
        <v>0</v>
      </c>
      <c r="G1475" s="2">
        <f t="shared" si="24"/>
        <v>30854.760000000002</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771369</v>
      </c>
      <c r="D1477" s="1">
        <f>'P-VRIO'!E46</f>
        <v>0</v>
      </c>
      <c r="E1477" s="1">
        <v>0</v>
      </c>
      <c r="F1477" s="1">
        <v>0</v>
      </c>
      <c r="G1477" s="2">
        <f t="shared" si="24"/>
        <v>32397.498000000003</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3881333.87</v>
      </c>
      <c r="D1480" s="6"/>
      <c r="E1480" s="6">
        <v>0</v>
      </c>
      <c r="F1480" s="6">
        <v>0</v>
      </c>
      <c r="G1480" s="7">
        <f t="shared" ref="G1480:G1580" si="34">B1480/1000*C1480</f>
        <v>3881.3338700000004</v>
      </c>
      <c r="H1480" s="7">
        <f t="shared" ref="H1480:H1580" si="35">ABS(C1480-ROUND(C1480,0))</f>
        <v>0.12999999988824129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7004532.0900000008</v>
      </c>
      <c r="D1481" s="1">
        <v>0</v>
      </c>
      <c r="E1481" s="1">
        <v>0</v>
      </c>
      <c r="F1481" s="1">
        <v>0</v>
      </c>
      <c r="G1481" s="2">
        <f t="shared" si="34"/>
        <v>14009.064180000001</v>
      </c>
      <c r="H1481" s="2">
        <f t="shared" si="35"/>
        <v>9.0000000782310963E-2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4518857</v>
      </c>
      <c r="D1483" s="1">
        <v>0</v>
      </c>
      <c r="E1483" s="1">
        <v>0</v>
      </c>
      <c r="F1483" s="1">
        <v>0</v>
      </c>
      <c r="G1483" s="2">
        <f t="shared" si="34"/>
        <v>18075.428</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1898627.87</v>
      </c>
      <c r="D1484" s="1">
        <v>0</v>
      </c>
      <c r="E1484" s="1">
        <v>0</v>
      </c>
      <c r="F1484" s="1">
        <v>0</v>
      </c>
      <c r="G1484" s="2">
        <f t="shared" si="34"/>
        <v>9493.1393500000013</v>
      </c>
      <c r="H1484" s="2">
        <f t="shared" si="35"/>
        <v>0.12999999988824129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1945001.49</v>
      </c>
      <c r="D1485" s="1">
        <v>0</v>
      </c>
      <c r="E1485" s="1">
        <v>0</v>
      </c>
      <c r="F1485" s="1">
        <v>0</v>
      </c>
      <c r="G1485" s="2">
        <f t="shared" si="34"/>
        <v>11670.00894</v>
      </c>
      <c r="H1485" s="2">
        <f t="shared" si="35"/>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242636.79</v>
      </c>
      <c r="D1486" s="1">
        <v>0</v>
      </c>
      <c r="E1486" s="1">
        <v>0</v>
      </c>
      <c r="F1486" s="1">
        <v>0</v>
      </c>
      <c r="G1486" s="2">
        <f t="shared" si="34"/>
        <v>1698.4575300000001</v>
      </c>
      <c r="H1486" s="2">
        <f t="shared" si="35"/>
        <v>0.20999999999185093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184704.33</v>
      </c>
      <c r="D1489" s="1">
        <v>0</v>
      </c>
      <c r="E1489" s="1">
        <v>0</v>
      </c>
      <c r="F1489" s="1">
        <v>0</v>
      </c>
      <c r="G1489" s="2">
        <f t="shared" si="34"/>
        <v>1847.0432999999998</v>
      </c>
      <c r="H1489" s="2">
        <f t="shared" si="35"/>
        <v>0.32999999998719431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247886.52</v>
      </c>
      <c r="D1491" s="1">
        <v>0</v>
      </c>
      <c r="E1491" s="1">
        <v>0</v>
      </c>
      <c r="F1491" s="1">
        <v>0</v>
      </c>
      <c r="G1491" s="2">
        <f t="shared" si="34"/>
        <v>2974.6382399999998</v>
      </c>
      <c r="H1491" s="2">
        <f t="shared" si="35"/>
        <v>0.48000000001047738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2397300.65</v>
      </c>
      <c r="D1492" s="1">
        <v>0</v>
      </c>
      <c r="E1492" s="1">
        <v>0</v>
      </c>
      <c r="F1492" s="1">
        <v>0</v>
      </c>
      <c r="G1492" s="2">
        <f t="shared" si="34"/>
        <v>31164.908449999999</v>
      </c>
      <c r="H1492" s="2">
        <f t="shared" si="35"/>
        <v>0.35000000009313226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88374.44</v>
      </c>
      <c r="D1493" s="1">
        <v>0</v>
      </c>
      <c r="E1493" s="1">
        <v>0</v>
      </c>
      <c r="F1493" s="1">
        <v>0</v>
      </c>
      <c r="G1493" s="2">
        <f t="shared" si="34"/>
        <v>1237.24216</v>
      </c>
      <c r="H1493" s="2">
        <f t="shared" si="35"/>
        <v>0.44000000000232831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88374.44</v>
      </c>
      <c r="D1497" s="1">
        <v>0</v>
      </c>
      <c r="E1497" s="1">
        <v>0</v>
      </c>
      <c r="F1497" s="1">
        <v>0</v>
      </c>
      <c r="G1497" s="2">
        <f t="shared" si="34"/>
        <v>1590.73992</v>
      </c>
      <c r="H1497" s="2">
        <f t="shared" si="35"/>
        <v>0.44000000000232831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8214212.9800000004</v>
      </c>
      <c r="D1499" s="1">
        <v>0</v>
      </c>
      <c r="E1499" s="1">
        <v>0</v>
      </c>
      <c r="F1499" s="1">
        <v>0</v>
      </c>
      <c r="G1499" s="2">
        <f t="shared" si="34"/>
        <v>164284.25960000002</v>
      </c>
      <c r="H1499" s="2">
        <f t="shared" si="35"/>
        <v>1.9999999552965164E-2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4516187.9000000004</v>
      </c>
      <c r="D1501" s="1">
        <v>0</v>
      </c>
      <c r="E1501" s="1">
        <v>0</v>
      </c>
      <c r="F1501" s="1">
        <v>0</v>
      </c>
      <c r="G1501" s="2">
        <f t="shared" si="34"/>
        <v>99356.133799999996</v>
      </c>
      <c r="H1501" s="2">
        <f t="shared" si="35"/>
        <v>9.999999962747097E-2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1898627.87</v>
      </c>
      <c r="D1502" s="1">
        <v>0</v>
      </c>
      <c r="E1502" s="1">
        <v>0</v>
      </c>
      <c r="F1502" s="1">
        <v>0</v>
      </c>
      <c r="G1502" s="2">
        <f t="shared" si="34"/>
        <v>43668.441010000002</v>
      </c>
      <c r="H1502" s="2">
        <f t="shared" si="35"/>
        <v>0.12999999988824129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1950119.57</v>
      </c>
      <c r="D1503" s="1">
        <v>0</v>
      </c>
      <c r="E1503" s="1">
        <v>0</v>
      </c>
      <c r="F1503" s="1">
        <v>0</v>
      </c>
      <c r="G1503" s="2">
        <f t="shared" si="34"/>
        <v>46802.869680000003</v>
      </c>
      <c r="H1503" s="2">
        <f t="shared" si="35"/>
        <v>0.42999999993480742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241080.18</v>
      </c>
      <c r="D1504" s="1">
        <v>0</v>
      </c>
      <c r="E1504" s="1">
        <v>0</v>
      </c>
      <c r="F1504" s="1">
        <v>0</v>
      </c>
      <c r="G1504" s="2">
        <f t="shared" si="34"/>
        <v>6027.0045</v>
      </c>
      <c r="H1504" s="2">
        <f t="shared" si="35"/>
        <v>0.17999999999301508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187730.33</v>
      </c>
      <c r="D1507" s="1">
        <v>0</v>
      </c>
      <c r="E1507" s="1">
        <v>0</v>
      </c>
      <c r="F1507" s="1">
        <v>0</v>
      </c>
      <c r="G1507" s="2">
        <f t="shared" si="34"/>
        <v>5256.4492399999999</v>
      </c>
      <c r="H1507" s="2">
        <f t="shared" si="35"/>
        <v>0.32999999998719431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238629.95</v>
      </c>
      <c r="D1509" s="1">
        <v>0</v>
      </c>
      <c r="E1509" s="1">
        <v>0</v>
      </c>
      <c r="F1509" s="1">
        <v>0</v>
      </c>
      <c r="G1509" s="2">
        <f t="shared" si="34"/>
        <v>7158.8985000000002</v>
      </c>
      <c r="H1509" s="2">
        <f t="shared" si="35"/>
        <v>4.9999999988358468E-2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2359650.64</v>
      </c>
      <c r="D1510" s="1">
        <v>0</v>
      </c>
      <c r="E1510" s="1">
        <v>0</v>
      </c>
      <c r="F1510" s="1">
        <v>0</v>
      </c>
      <c r="G1510" s="2">
        <f t="shared" si="34"/>
        <v>73149.169840000002</v>
      </c>
      <c r="H1510" s="2">
        <f t="shared" si="35"/>
        <v>0.35999999986961484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1338374.44</v>
      </c>
      <c r="D1511" s="1">
        <v>0</v>
      </c>
      <c r="E1511" s="1">
        <v>0</v>
      </c>
      <c r="F1511" s="1">
        <v>0</v>
      </c>
      <c r="G1511" s="2">
        <f t="shared" si="34"/>
        <v>42827.982080000002</v>
      </c>
      <c r="H1511" s="2">
        <f t="shared" si="35"/>
        <v>0.43999999994412065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1338374.44</v>
      </c>
      <c r="D1515" s="1">
        <v>0</v>
      </c>
      <c r="E1515" s="1">
        <v>0</v>
      </c>
      <c r="F1515" s="1">
        <v>0</v>
      </c>
      <c r="G1515" s="2">
        <f t="shared" si="34"/>
        <v>48181.479839999993</v>
      </c>
      <c r="H1515" s="2">
        <f t="shared" si="35"/>
        <v>0.43999999994412065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2671652.9800000004</v>
      </c>
      <c r="D1517" s="1">
        <v>0</v>
      </c>
      <c r="E1517" s="1">
        <v>0</v>
      </c>
      <c r="F1517" s="1">
        <v>0</v>
      </c>
      <c r="G1517" s="2">
        <f t="shared" si="34"/>
        <v>101522.81324000002</v>
      </c>
      <c r="H1517" s="2">
        <f t="shared" si="35"/>
        <v>1.9999999552965164E-2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2671652.98</v>
      </c>
      <c r="D1576" s="1">
        <v>0</v>
      </c>
      <c r="E1576" s="1">
        <v>0</v>
      </c>
      <c r="F1576" s="1">
        <v>0</v>
      </c>
      <c r="G1576" s="2">
        <f t="shared" si="34"/>
        <v>259150.33906</v>
      </c>
      <c r="H1576" s="2">
        <f t="shared" si="35"/>
        <v>2.0000000018626451E-2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127189.78</v>
      </c>
      <c r="D1578" s="1">
        <v>0</v>
      </c>
      <c r="E1578" s="1">
        <v>0</v>
      </c>
      <c r="F1578" s="1">
        <v>0</v>
      </c>
      <c r="G1578" s="2">
        <f t="shared" si="34"/>
        <v>12591.78822</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44463.199999999997</v>
      </c>
      <c r="D1579" s="1">
        <v>0</v>
      </c>
      <c r="E1579" s="1">
        <v>0</v>
      </c>
      <c r="F1579" s="1">
        <v>0</v>
      </c>
      <c r="G1579" s="2">
        <f t="shared" si="34"/>
        <v>4446.32</v>
      </c>
      <c r="H1579" s="2">
        <f t="shared" si="35"/>
        <v>0.19999999999708962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2500000</v>
      </c>
      <c r="D1580" s="13">
        <v>0</v>
      </c>
      <c r="E1580" s="13">
        <v>0</v>
      </c>
      <c r="F1580" s="13">
        <v>0</v>
      </c>
      <c r="G1580" s="14">
        <f t="shared" si="34"/>
        <v>252500.00000000003</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37009</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8622572</v>
      </c>
      <c r="I16" s="172">
        <f>'PR-RAS'!E6</f>
        <v>8398610.4199999999</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4987936</v>
      </c>
      <c r="I17" s="172">
        <f>'PR-RAS'!E151</f>
        <v>5555787.7600000007</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1266559</v>
      </c>
      <c r="I18" s="172">
        <f>'PR-RAS'!E645</f>
        <v>496390.23999999976</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35044677</v>
      </c>
      <c r="I20" s="175">
        <f>BILANCA!E7</f>
        <v>37793183.170000002</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7228867</v>
      </c>
      <c r="I21" s="177">
        <f>BILANCA!E68</f>
        <v>6641109.1200000001</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3881334</v>
      </c>
      <c r="I22" s="177">
        <f>BILANCA!E176</f>
        <v>2671652.98</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38392210</v>
      </c>
      <c r="I23" s="179">
        <f>BILANCA!E237</f>
        <v>41762639.310000002</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2696477</v>
      </c>
      <c r="I24" s="175">
        <f>'RAS-funkcijski'!E5</f>
        <v>3077371.31</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1408873</v>
      </c>
      <c r="I25" s="177">
        <f>'RAS-funkcijski'!E35</f>
        <v>275735.26</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199959</v>
      </c>
      <c r="I26" s="177">
        <f>'RAS-funkcijski'!E88</f>
        <v>275261</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282312</v>
      </c>
      <c r="I27" s="177">
        <f>'RAS-funkcijski'!E114</f>
        <v>470782.04</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12187740</v>
      </c>
      <c r="I28" s="181">
        <f>'RAS-funkcijski'!E141</f>
        <v>7953088.4100000001</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3509</v>
      </c>
      <c r="I29" s="175">
        <f>'P-VRIO'!E5</f>
        <v>960625.61</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771369</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771369</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3881333.87</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2671652.9800000004</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2671652.98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519" zoomScaleNormal="100" workbookViewId="0">
      <selection activeCell="E256" sqref="E25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8622572</v>
      </c>
      <c r="E6" s="53">
        <f>E7+E44+E50+E82+E106+E124+E133+E139</f>
        <v>8398610.4199999999</v>
      </c>
      <c r="F6" s="54">
        <f t="shared" ref="F6:F131" si="0">IF(D6&lt;&gt;0,IF(E6/D6&gt;=100,"&gt;&gt;100",E6/D6*100),"-")</f>
        <v>97.402612816686258</v>
      </c>
    </row>
    <row r="7" spans="1:25" ht="12.75" customHeight="1" x14ac:dyDescent="0.2">
      <c r="A7" s="55">
        <v>61</v>
      </c>
      <c r="B7" s="307" t="s">
        <v>57</v>
      </c>
      <c r="C7" s="52" t="s">
        <v>58</v>
      </c>
      <c r="D7" s="53">
        <f t="shared" ref="D7:E7" si="1">D8+D17+D23+D29+D37+D40</f>
        <v>2106853</v>
      </c>
      <c r="E7" s="53">
        <f t="shared" si="1"/>
        <v>1741628.53</v>
      </c>
      <c r="F7" s="54">
        <f t="shared" si="0"/>
        <v>82.664928687478437</v>
      </c>
    </row>
    <row r="8" spans="1:25" ht="12.75" customHeight="1" x14ac:dyDescent="0.2">
      <c r="A8" s="55">
        <v>611</v>
      </c>
      <c r="B8" s="87" t="s">
        <v>59</v>
      </c>
      <c r="C8" s="52" t="s">
        <v>60</v>
      </c>
      <c r="D8" s="53">
        <f t="shared" ref="D8:E8" si="2">SUM(D9:D14)-D15-D16</f>
        <v>1921949</v>
      </c>
      <c r="E8" s="53">
        <f t="shared" si="2"/>
        <v>1543444.89</v>
      </c>
      <c r="F8" s="54">
        <f t="shared" si="0"/>
        <v>80.306235493241502</v>
      </c>
    </row>
    <row r="9" spans="1:25" ht="12.75" customHeight="1" x14ac:dyDescent="0.2">
      <c r="A9" s="55">
        <v>6111</v>
      </c>
      <c r="B9" s="87" t="s">
        <v>61</v>
      </c>
      <c r="C9" s="52" t="s">
        <v>62</v>
      </c>
      <c r="D9" s="244">
        <v>1921949</v>
      </c>
      <c r="E9" s="244">
        <v>1543444.89</v>
      </c>
      <c r="F9" s="54">
        <f t="shared" si="0"/>
        <v>80.306235493241502</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171211</v>
      </c>
      <c r="E23" s="53">
        <f t="shared" si="4"/>
        <v>187940.09</v>
      </c>
      <c r="F23" s="54">
        <f t="shared" si="0"/>
        <v>109.77103690767531</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171211</v>
      </c>
      <c r="E27" s="244">
        <v>187940.09</v>
      </c>
      <c r="F27" s="54">
        <f t="shared" si="0"/>
        <v>109.77103690767531</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13693</v>
      </c>
      <c r="E29" s="53">
        <f t="shared" si="5"/>
        <v>10243.549999999999</v>
      </c>
      <c r="F29" s="54">
        <f t="shared" si="0"/>
        <v>74.808661359818885</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13452</v>
      </c>
      <c r="E31" s="244">
        <v>10025.549999999999</v>
      </c>
      <c r="F31" s="54">
        <f t="shared" si="0"/>
        <v>74.52832292595896</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v>241</v>
      </c>
      <c r="E33" s="244">
        <v>218</v>
      </c>
      <c r="F33" s="54">
        <f t="shared" si="0"/>
        <v>90.456431535269715</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5350354</v>
      </c>
      <c r="E50" s="53">
        <f>E51+E54+E59+E62+E65+E68+E71+E74+E77</f>
        <v>5381639.8899999997</v>
      </c>
      <c r="F50" s="54">
        <f t="shared" si="0"/>
        <v>100.58474429916227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5261231</v>
      </c>
      <c r="E59" s="53">
        <f t="shared" si="12"/>
        <v>5365219.29</v>
      </c>
      <c r="F59" s="54">
        <f t="shared" si="0"/>
        <v>101.97650112682754</v>
      </c>
    </row>
    <row r="60" spans="1:6" ht="24" x14ac:dyDescent="0.2">
      <c r="A60" s="55">
        <v>6331</v>
      </c>
      <c r="B60" s="88" t="s">
        <v>163</v>
      </c>
      <c r="C60" s="52" t="s">
        <v>164</v>
      </c>
      <c r="D60" s="244">
        <v>3313491</v>
      </c>
      <c r="E60" s="244">
        <v>3959259.47</v>
      </c>
      <c r="F60" s="54">
        <f t="shared" si="0"/>
        <v>119.48906666714956</v>
      </c>
    </row>
    <row r="61" spans="1:6" ht="24" x14ac:dyDescent="0.2">
      <c r="A61" s="55">
        <v>6332</v>
      </c>
      <c r="B61" s="88" t="s">
        <v>165</v>
      </c>
      <c r="C61" s="52" t="s">
        <v>166</v>
      </c>
      <c r="D61" s="244">
        <v>1947740</v>
      </c>
      <c r="E61" s="244">
        <v>1405959.82</v>
      </c>
      <c r="F61" s="54">
        <f t="shared" si="0"/>
        <v>72.184163183997867</v>
      </c>
    </row>
    <row r="62" spans="1:6" ht="12.75" customHeight="1" x14ac:dyDescent="0.2">
      <c r="A62" s="55">
        <v>634</v>
      </c>
      <c r="B62" s="87" t="s">
        <v>167</v>
      </c>
      <c r="C62" s="52" t="s">
        <v>168</v>
      </c>
      <c r="D62" s="53">
        <f t="shared" ref="D62:E62" si="13">SUM(D63:D64)</f>
        <v>89123</v>
      </c>
      <c r="E62" s="53">
        <f t="shared" si="13"/>
        <v>16420.599999999999</v>
      </c>
      <c r="F62" s="54">
        <f t="shared" si="0"/>
        <v>18.424649080484272</v>
      </c>
    </row>
    <row r="63" spans="1:6" ht="12.75" customHeight="1" x14ac:dyDescent="0.2">
      <c r="A63" s="55">
        <v>6341</v>
      </c>
      <c r="B63" s="87" t="s">
        <v>169</v>
      </c>
      <c r="C63" s="52" t="s">
        <v>170</v>
      </c>
      <c r="D63" s="244">
        <v>89123</v>
      </c>
      <c r="E63" s="244">
        <v>16420.599999999999</v>
      </c>
      <c r="F63" s="54">
        <f t="shared" si="0"/>
        <v>18.424649080484272</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858518</v>
      </c>
      <c r="E82" s="53">
        <f t="shared" si="19"/>
        <v>667949.96999999986</v>
      </c>
      <c r="F82" s="54">
        <f t="shared" si="0"/>
        <v>77.802675074954735</v>
      </c>
    </row>
    <row r="83" spans="1:6" ht="12.75" customHeight="1" x14ac:dyDescent="0.2">
      <c r="A83" s="55">
        <v>641</v>
      </c>
      <c r="B83" s="87" t="s">
        <v>209</v>
      </c>
      <c r="C83" s="52" t="s">
        <v>210</v>
      </c>
      <c r="D83" s="53">
        <f t="shared" ref="D83:E83" si="20">SUM(D84:D90)</f>
        <v>217</v>
      </c>
      <c r="E83" s="53">
        <f t="shared" si="20"/>
        <v>2.98</v>
      </c>
      <c r="F83" s="54">
        <f t="shared" si="0"/>
        <v>1.3732718894009217</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217</v>
      </c>
      <c r="E85" s="244">
        <v>2.98</v>
      </c>
      <c r="F85" s="54">
        <f t="shared" si="0"/>
        <v>1.3732718894009217</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858301</v>
      </c>
      <c r="E91" s="53">
        <f t="shared" si="21"/>
        <v>667946.98999999987</v>
      </c>
      <c r="F91" s="54">
        <f t="shared" si="0"/>
        <v>77.821998343238548</v>
      </c>
    </row>
    <row r="92" spans="1:6" ht="12.75" customHeight="1" x14ac:dyDescent="0.2">
      <c r="A92" s="55">
        <v>6421</v>
      </c>
      <c r="B92" s="87" t="s">
        <v>227</v>
      </c>
      <c r="C92" s="52" t="s">
        <v>228</v>
      </c>
      <c r="D92" s="244">
        <v>6707</v>
      </c>
      <c r="E92" s="244">
        <v>6215.45</v>
      </c>
      <c r="F92" s="54">
        <f t="shared" si="0"/>
        <v>92.671089906068289</v>
      </c>
    </row>
    <row r="93" spans="1:6" ht="12.75" customHeight="1" x14ac:dyDescent="0.2">
      <c r="A93" s="55">
        <v>6422</v>
      </c>
      <c r="B93" s="87" t="s">
        <v>229</v>
      </c>
      <c r="C93" s="52" t="s">
        <v>230</v>
      </c>
      <c r="D93" s="244">
        <v>851309</v>
      </c>
      <c r="E93" s="244">
        <v>659596.94999999995</v>
      </c>
      <c r="F93" s="54">
        <f t="shared" si="0"/>
        <v>77.480321481389254</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285</v>
      </c>
      <c r="E97" s="244">
        <v>2134.59</v>
      </c>
      <c r="F97" s="54">
        <f t="shared" si="0"/>
        <v>748.97894736842113</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293100</v>
      </c>
      <c r="E106" s="53">
        <f t="shared" si="23"/>
        <v>568058.28</v>
      </c>
      <c r="F106" s="54">
        <f t="shared" si="0"/>
        <v>193.81039918116684</v>
      </c>
    </row>
    <row r="107" spans="1:6" ht="12.75" customHeight="1" x14ac:dyDescent="0.2">
      <c r="A107" s="55">
        <v>651</v>
      </c>
      <c r="B107" s="87" t="s">
        <v>257</v>
      </c>
      <c r="C107" s="52" t="s">
        <v>258</v>
      </c>
      <c r="D107" s="53">
        <f t="shared" ref="D107:E107" si="24">SUM(D108:D111)</f>
        <v>47550</v>
      </c>
      <c r="E107" s="53">
        <f t="shared" si="24"/>
        <v>46294.19</v>
      </c>
      <c r="F107" s="54">
        <f t="shared" si="0"/>
        <v>97.358969505783392</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v>47275</v>
      </c>
      <c r="E109" s="244">
        <v>46294.19</v>
      </c>
      <c r="F109" s="54">
        <f t="shared" si="0"/>
        <v>97.925309360126917</v>
      </c>
    </row>
    <row r="110" spans="1:6" ht="12.75" customHeight="1" x14ac:dyDescent="0.2">
      <c r="A110" s="55">
        <v>6513</v>
      </c>
      <c r="B110" s="87" t="s">
        <v>263</v>
      </c>
      <c r="C110" s="52" t="s">
        <v>264</v>
      </c>
      <c r="D110" s="244">
        <v>275</v>
      </c>
      <c r="E110" s="244"/>
      <c r="F110" s="54">
        <f t="shared" si="0"/>
        <v>0</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53659</v>
      </c>
      <c r="E112" s="53">
        <f t="shared" si="25"/>
        <v>324973.73</v>
      </c>
      <c r="F112" s="54">
        <f t="shared" si="0"/>
        <v>605.62763003410419</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v>2418</v>
      </c>
      <c r="E114" s="244"/>
      <c r="F114" s="54">
        <f t="shared" si="0"/>
        <v>0</v>
      </c>
    </row>
    <row r="115" spans="1:6" ht="12.75" customHeight="1" x14ac:dyDescent="0.2">
      <c r="A115" s="55">
        <v>6524</v>
      </c>
      <c r="B115" s="87" t="s">
        <v>273</v>
      </c>
      <c r="C115" s="52" t="s">
        <v>274</v>
      </c>
      <c r="D115" s="244">
        <v>20128</v>
      </c>
      <c r="E115" s="244">
        <v>287561.39</v>
      </c>
      <c r="F115" s="54">
        <f t="shared" si="0"/>
        <v>1428.6635035771067</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31113</v>
      </c>
      <c r="E117" s="244">
        <v>37412.339999999997</v>
      </c>
      <c r="F117" s="54">
        <f t="shared" si="0"/>
        <v>120.24664931057755</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191891</v>
      </c>
      <c r="E120" s="53">
        <f t="shared" si="26"/>
        <v>196790.36</v>
      </c>
      <c r="F120" s="54">
        <f t="shared" si="0"/>
        <v>102.55319947261725</v>
      </c>
    </row>
    <row r="121" spans="1:6" ht="12.75" customHeight="1" x14ac:dyDescent="0.2">
      <c r="A121" s="55">
        <v>6531</v>
      </c>
      <c r="B121" s="87" t="s">
        <v>285</v>
      </c>
      <c r="C121" s="52" t="s">
        <v>286</v>
      </c>
      <c r="D121" s="244">
        <v>9550</v>
      </c>
      <c r="E121" s="244">
        <v>204.77</v>
      </c>
      <c r="F121" s="54">
        <f t="shared" si="0"/>
        <v>2.1441884816753927</v>
      </c>
    </row>
    <row r="122" spans="1:6" ht="12.75" customHeight="1" x14ac:dyDescent="0.2">
      <c r="A122" s="55">
        <v>6532</v>
      </c>
      <c r="B122" s="87" t="s">
        <v>287</v>
      </c>
      <c r="C122" s="52" t="s">
        <v>288</v>
      </c>
      <c r="D122" s="244">
        <v>182341</v>
      </c>
      <c r="E122" s="244">
        <v>196585.59</v>
      </c>
      <c r="F122" s="54">
        <f t="shared" si="0"/>
        <v>107.81206091882791</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13747</v>
      </c>
      <c r="E124" s="53">
        <f t="shared" si="27"/>
        <v>39333.75</v>
      </c>
      <c r="F124" s="54">
        <f t="shared" si="0"/>
        <v>286.1260638684804</v>
      </c>
    </row>
    <row r="125" spans="1:6" ht="12.75" customHeight="1" x14ac:dyDescent="0.2">
      <c r="A125" s="55">
        <v>661</v>
      </c>
      <c r="B125" s="88" t="s">
        <v>293</v>
      </c>
      <c r="C125" s="52" t="s">
        <v>294</v>
      </c>
      <c r="D125" s="53">
        <f t="shared" ref="D125:E125" si="28">SUM(D126:D127)</f>
        <v>8710</v>
      </c>
      <c r="E125" s="53">
        <f t="shared" si="28"/>
        <v>23233.75</v>
      </c>
      <c r="F125" s="54">
        <f t="shared" si="0"/>
        <v>266.74799081515499</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8710</v>
      </c>
      <c r="E127" s="244">
        <v>23233.75</v>
      </c>
      <c r="F127" s="54">
        <f t="shared" si="0"/>
        <v>266.74799081515499</v>
      </c>
    </row>
    <row r="128" spans="1:6" ht="24" x14ac:dyDescent="0.2">
      <c r="A128" s="55">
        <v>663</v>
      </c>
      <c r="B128" s="233" t="s">
        <v>299</v>
      </c>
      <c r="C128" s="52" t="s">
        <v>300</v>
      </c>
      <c r="D128" s="53">
        <f t="shared" ref="D128:E128" si="29">SUM(D129:D132)</f>
        <v>5037</v>
      </c>
      <c r="E128" s="53">
        <f t="shared" si="29"/>
        <v>16100</v>
      </c>
      <c r="F128" s="54">
        <f t="shared" si="0"/>
        <v>319.63470319634706</v>
      </c>
    </row>
    <row r="129" spans="1:6" ht="12.75" customHeight="1" x14ac:dyDescent="0.2">
      <c r="A129" s="55">
        <v>6631</v>
      </c>
      <c r="B129" s="88" t="s">
        <v>301</v>
      </c>
      <c r="C129" s="52" t="s">
        <v>302</v>
      </c>
      <c r="D129" s="244">
        <v>5037</v>
      </c>
      <c r="E129" s="244">
        <v>16100</v>
      </c>
      <c r="F129" s="54">
        <f t="shared" si="0"/>
        <v>319.63470319634706</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4987936</v>
      </c>
      <c r="E151" s="53">
        <f t="shared" si="35"/>
        <v>5555787.7600000007</v>
      </c>
      <c r="F151" s="54">
        <f t="shared" si="31"/>
        <v>111.38450373060121</v>
      </c>
    </row>
    <row r="152" spans="1:6" ht="12.75" customHeight="1" x14ac:dyDescent="0.2">
      <c r="A152" s="55">
        <v>31</v>
      </c>
      <c r="B152" s="87" t="s">
        <v>346</v>
      </c>
      <c r="C152" s="52" t="s">
        <v>347</v>
      </c>
      <c r="D152" s="53">
        <f t="shared" ref="D152:E152" si="36">D153+D158+D159</f>
        <v>1457028</v>
      </c>
      <c r="E152" s="53">
        <f t="shared" si="36"/>
        <v>2033843.7600000002</v>
      </c>
      <c r="F152" s="54">
        <f t="shared" si="31"/>
        <v>139.58851580065726</v>
      </c>
    </row>
    <row r="153" spans="1:6" ht="12.75" customHeight="1" x14ac:dyDescent="0.2">
      <c r="A153" s="55">
        <v>311</v>
      </c>
      <c r="B153" s="87" t="s">
        <v>348</v>
      </c>
      <c r="C153" s="52" t="s">
        <v>349</v>
      </c>
      <c r="D153" s="53">
        <f t="shared" ref="D153:E153" si="37">SUM(D154:D157)</f>
        <v>1216586</v>
      </c>
      <c r="E153" s="53">
        <f t="shared" si="37"/>
        <v>1624860.29</v>
      </c>
      <c r="F153" s="54">
        <f t="shared" si="31"/>
        <v>133.55901596763402</v>
      </c>
    </row>
    <row r="154" spans="1:6" ht="12.75" customHeight="1" x14ac:dyDescent="0.2">
      <c r="A154" s="55">
        <v>3111</v>
      </c>
      <c r="B154" s="87" t="s">
        <v>350</v>
      </c>
      <c r="C154" s="52" t="s">
        <v>351</v>
      </c>
      <c r="D154" s="244">
        <v>1216586</v>
      </c>
      <c r="E154" s="244">
        <v>1624860.29</v>
      </c>
      <c r="F154" s="54">
        <f t="shared" si="31"/>
        <v>133.55901596763402</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50300</v>
      </c>
      <c r="E158" s="244">
        <v>137959.09</v>
      </c>
      <c r="F158" s="54">
        <f t="shared" si="31"/>
        <v>274.27254473161031</v>
      </c>
    </row>
    <row r="159" spans="1:6" ht="12.75" customHeight="1" x14ac:dyDescent="0.2">
      <c r="A159" s="55">
        <v>313</v>
      </c>
      <c r="B159" s="87" t="s">
        <v>360</v>
      </c>
      <c r="C159" s="52" t="s">
        <v>361</v>
      </c>
      <c r="D159" s="53">
        <f t="shared" ref="D159:E159" si="38">SUM(D160:D162)</f>
        <v>190142</v>
      </c>
      <c r="E159" s="53">
        <f t="shared" si="38"/>
        <v>271024.38</v>
      </c>
      <c r="F159" s="54">
        <f t="shared" si="31"/>
        <v>142.53788221434507</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190142</v>
      </c>
      <c r="E161" s="244">
        <v>271024.38</v>
      </c>
      <c r="F161" s="54">
        <f t="shared" si="31"/>
        <v>142.53788221434507</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2060909</v>
      </c>
      <c r="E163" s="53">
        <f t="shared" si="39"/>
        <v>1935022.25</v>
      </c>
      <c r="F163" s="54">
        <f t="shared" si="31"/>
        <v>93.891688085208997</v>
      </c>
    </row>
    <row r="164" spans="1:6" ht="12.75" customHeight="1" x14ac:dyDescent="0.2">
      <c r="A164" s="55">
        <v>321</v>
      </c>
      <c r="B164" s="87" t="s">
        <v>369</v>
      </c>
      <c r="C164" s="52" t="s">
        <v>370</v>
      </c>
      <c r="D164" s="53">
        <f t="shared" ref="D164:E164" si="40">SUM(D165:D168)</f>
        <v>81043</v>
      </c>
      <c r="E164" s="53">
        <f t="shared" si="40"/>
        <v>116388.11</v>
      </c>
      <c r="F164" s="54">
        <f t="shared" si="31"/>
        <v>143.61278580506644</v>
      </c>
    </row>
    <row r="165" spans="1:6" ht="12.75" customHeight="1" x14ac:dyDescent="0.2">
      <c r="A165" s="55">
        <v>3211</v>
      </c>
      <c r="B165" s="87" t="s">
        <v>371</v>
      </c>
      <c r="C165" s="52" t="s">
        <v>372</v>
      </c>
      <c r="D165" s="244">
        <v>140</v>
      </c>
      <c r="E165" s="244"/>
      <c r="F165" s="54">
        <f t="shared" si="31"/>
        <v>0</v>
      </c>
    </row>
    <row r="166" spans="1:6" ht="12.75" customHeight="1" x14ac:dyDescent="0.2">
      <c r="A166" s="55">
        <v>3212</v>
      </c>
      <c r="B166" s="87" t="s">
        <v>373</v>
      </c>
      <c r="C166" s="52" t="s">
        <v>374</v>
      </c>
      <c r="D166" s="244">
        <v>18859</v>
      </c>
      <c r="E166" s="244">
        <v>18534.03</v>
      </c>
      <c r="F166" s="54">
        <f t="shared" si="31"/>
        <v>98.276843947187004</v>
      </c>
    </row>
    <row r="167" spans="1:6" ht="12.75" customHeight="1" x14ac:dyDescent="0.2">
      <c r="A167" s="55">
        <v>3213</v>
      </c>
      <c r="B167" s="87" t="s">
        <v>375</v>
      </c>
      <c r="C167" s="52" t="s">
        <v>376</v>
      </c>
      <c r="D167" s="244">
        <v>41606</v>
      </c>
      <c r="E167" s="244">
        <v>75149</v>
      </c>
      <c r="F167" s="54">
        <f t="shared" si="31"/>
        <v>180.62058356967745</v>
      </c>
    </row>
    <row r="168" spans="1:6" ht="12.75" customHeight="1" x14ac:dyDescent="0.2">
      <c r="A168" s="55">
        <v>3214</v>
      </c>
      <c r="B168" s="87" t="s">
        <v>377</v>
      </c>
      <c r="C168" s="52" t="s">
        <v>378</v>
      </c>
      <c r="D168" s="244">
        <v>20438</v>
      </c>
      <c r="E168" s="244">
        <v>22705.08</v>
      </c>
      <c r="F168" s="54">
        <f t="shared" si="31"/>
        <v>111.09247480183973</v>
      </c>
    </row>
    <row r="169" spans="1:6" ht="12.75" customHeight="1" x14ac:dyDescent="0.2">
      <c r="A169" s="55">
        <v>322</v>
      </c>
      <c r="B169" s="87" t="s">
        <v>379</v>
      </c>
      <c r="C169" s="52" t="s">
        <v>380</v>
      </c>
      <c r="D169" s="53">
        <f t="shared" ref="D169:E169" si="41">SUM(D170:D176)</f>
        <v>254498</v>
      </c>
      <c r="E169" s="53">
        <f t="shared" si="41"/>
        <v>455493.9</v>
      </c>
      <c r="F169" s="54">
        <f t="shared" si="31"/>
        <v>178.97739864360429</v>
      </c>
    </row>
    <row r="170" spans="1:6" ht="12.75" customHeight="1" x14ac:dyDescent="0.2">
      <c r="A170" s="55">
        <v>3221</v>
      </c>
      <c r="B170" s="87" t="s">
        <v>381</v>
      </c>
      <c r="C170" s="52" t="s">
        <v>382</v>
      </c>
      <c r="D170" s="244">
        <v>26190</v>
      </c>
      <c r="E170" s="244">
        <v>52677.19</v>
      </c>
      <c r="F170" s="54">
        <f t="shared" si="31"/>
        <v>201.13474608629249</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211980</v>
      </c>
      <c r="E172" s="244">
        <v>337617.81</v>
      </c>
      <c r="F172" s="54">
        <f t="shared" si="31"/>
        <v>159.26870931219926</v>
      </c>
    </row>
    <row r="173" spans="1:6" ht="12.75" customHeight="1" x14ac:dyDescent="0.2">
      <c r="A173" s="55">
        <v>3224</v>
      </c>
      <c r="B173" s="87" t="s">
        <v>387</v>
      </c>
      <c r="C173" s="52" t="s">
        <v>388</v>
      </c>
      <c r="D173" s="244">
        <v>12853</v>
      </c>
      <c r="E173" s="244">
        <v>23266.26</v>
      </c>
      <c r="F173" s="54">
        <f t="shared" si="31"/>
        <v>181.01812806348713</v>
      </c>
    </row>
    <row r="174" spans="1:6" ht="12.75" customHeight="1" x14ac:dyDescent="0.2">
      <c r="A174" s="55">
        <v>3225</v>
      </c>
      <c r="B174" s="87" t="s">
        <v>389</v>
      </c>
      <c r="C174" s="52" t="s">
        <v>390</v>
      </c>
      <c r="D174" s="244">
        <v>3475</v>
      </c>
      <c r="E174" s="244">
        <v>41932.639999999999</v>
      </c>
      <c r="F174" s="54">
        <f t="shared" si="31"/>
        <v>1206.6946762589928</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1298978</v>
      </c>
      <c r="E177" s="53">
        <f t="shared" si="42"/>
        <v>1009246.5</v>
      </c>
      <c r="F177" s="54">
        <f t="shared" si="31"/>
        <v>77.695426712384659</v>
      </c>
    </row>
    <row r="178" spans="1:6" ht="12.75" customHeight="1" x14ac:dyDescent="0.2">
      <c r="A178" s="55">
        <v>3231</v>
      </c>
      <c r="B178" s="87" t="s">
        <v>397</v>
      </c>
      <c r="C178" s="52" t="s">
        <v>398</v>
      </c>
      <c r="D178" s="244">
        <v>54145</v>
      </c>
      <c r="E178" s="244">
        <v>42663.37</v>
      </c>
      <c r="F178" s="54">
        <f t="shared" si="31"/>
        <v>78.794662480376772</v>
      </c>
    </row>
    <row r="179" spans="1:6" ht="12.75" customHeight="1" x14ac:dyDescent="0.2">
      <c r="A179" s="55">
        <v>3232</v>
      </c>
      <c r="B179" s="87" t="s">
        <v>399</v>
      </c>
      <c r="C179" s="52" t="s">
        <v>400</v>
      </c>
      <c r="D179" s="244">
        <v>463003</v>
      </c>
      <c r="E179" s="244">
        <v>157106.25</v>
      </c>
      <c r="F179" s="54">
        <f t="shared" si="31"/>
        <v>33.932015559294435</v>
      </c>
    </row>
    <row r="180" spans="1:6" ht="12.75" customHeight="1" x14ac:dyDescent="0.2">
      <c r="A180" s="55">
        <v>3233</v>
      </c>
      <c r="B180" s="87" t="s">
        <v>401</v>
      </c>
      <c r="C180" s="52" t="s">
        <v>402</v>
      </c>
      <c r="D180" s="244">
        <v>65178</v>
      </c>
      <c r="E180" s="244">
        <v>112476.66</v>
      </c>
      <c r="F180" s="54">
        <f t="shared" si="31"/>
        <v>172.56844333977725</v>
      </c>
    </row>
    <row r="181" spans="1:6" ht="12.75" customHeight="1" x14ac:dyDescent="0.2">
      <c r="A181" s="55">
        <v>3234</v>
      </c>
      <c r="B181" s="87" t="s">
        <v>403</v>
      </c>
      <c r="C181" s="52" t="s">
        <v>404</v>
      </c>
      <c r="D181" s="244">
        <v>315509</v>
      </c>
      <c r="E181" s="244">
        <v>156210.54</v>
      </c>
      <c r="F181" s="54">
        <f t="shared" si="31"/>
        <v>49.510644704271513</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v>9180</v>
      </c>
      <c r="E183" s="244">
        <v>10444</v>
      </c>
      <c r="F183" s="54">
        <f t="shared" si="31"/>
        <v>113.76906318082789</v>
      </c>
    </row>
    <row r="184" spans="1:6" ht="12.75" customHeight="1" x14ac:dyDescent="0.2">
      <c r="A184" s="55">
        <v>3237</v>
      </c>
      <c r="B184" s="87" t="s">
        <v>409</v>
      </c>
      <c r="C184" s="52" t="s">
        <v>410</v>
      </c>
      <c r="D184" s="244">
        <v>69720</v>
      </c>
      <c r="E184" s="244">
        <v>137561.53</v>
      </c>
      <c r="F184" s="54">
        <f t="shared" si="31"/>
        <v>197.305694205393</v>
      </c>
    </row>
    <row r="185" spans="1:6" ht="12.75" customHeight="1" x14ac:dyDescent="0.2">
      <c r="A185" s="55">
        <v>3238</v>
      </c>
      <c r="B185" s="87" t="s">
        <v>411</v>
      </c>
      <c r="C185" s="52" t="s">
        <v>412</v>
      </c>
      <c r="D185" s="244">
        <v>28226</v>
      </c>
      <c r="E185" s="244">
        <v>70268.22</v>
      </c>
      <c r="F185" s="54">
        <f t="shared" si="31"/>
        <v>248.9485580670304</v>
      </c>
    </row>
    <row r="186" spans="1:6" ht="12.75" customHeight="1" x14ac:dyDescent="0.2">
      <c r="A186" s="55">
        <v>3239</v>
      </c>
      <c r="B186" s="87" t="s">
        <v>413</v>
      </c>
      <c r="C186" s="52" t="s">
        <v>414</v>
      </c>
      <c r="D186" s="244">
        <v>294017</v>
      </c>
      <c r="E186" s="244">
        <v>322515.93</v>
      </c>
      <c r="F186" s="54">
        <f t="shared" si="31"/>
        <v>109.6929531285606</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426390</v>
      </c>
      <c r="E188" s="53">
        <f t="shared" si="43"/>
        <v>353893.74</v>
      </c>
      <c r="F188" s="54">
        <f t="shared" si="31"/>
        <v>82.997664110321537</v>
      </c>
    </row>
    <row r="189" spans="1:6" ht="12.75" customHeight="1" x14ac:dyDescent="0.2">
      <c r="A189" s="55">
        <v>3291</v>
      </c>
      <c r="B189" s="234" t="s">
        <v>419</v>
      </c>
      <c r="C189" s="52" t="s">
        <v>420</v>
      </c>
      <c r="D189" s="244">
        <v>153487</v>
      </c>
      <c r="E189" s="244">
        <v>23142.14</v>
      </c>
      <c r="F189" s="54">
        <f t="shared" si="31"/>
        <v>15.077589632998233</v>
      </c>
    </row>
    <row r="190" spans="1:6" ht="12.75" customHeight="1" x14ac:dyDescent="0.2">
      <c r="A190" s="55">
        <v>3292</v>
      </c>
      <c r="B190" s="87" t="s">
        <v>421</v>
      </c>
      <c r="C190" s="52" t="s">
        <v>422</v>
      </c>
      <c r="D190" s="244">
        <v>1374</v>
      </c>
      <c r="E190" s="244">
        <v>399.75</v>
      </c>
      <c r="F190" s="54">
        <f t="shared" si="31"/>
        <v>29.093886462882097</v>
      </c>
    </row>
    <row r="191" spans="1:6" ht="12.75" customHeight="1" x14ac:dyDescent="0.2">
      <c r="A191" s="55">
        <v>3293</v>
      </c>
      <c r="B191" s="87" t="s">
        <v>423</v>
      </c>
      <c r="C191" s="52" t="s">
        <v>424</v>
      </c>
      <c r="D191" s="244">
        <v>15025</v>
      </c>
      <c r="E191" s="244">
        <v>15863.28</v>
      </c>
      <c r="F191" s="54">
        <f t="shared" si="31"/>
        <v>105.57923460898505</v>
      </c>
    </row>
    <row r="192" spans="1:6" ht="12.75" customHeight="1" x14ac:dyDescent="0.2">
      <c r="A192" s="55">
        <v>3294</v>
      </c>
      <c r="B192" s="87" t="s">
        <v>425</v>
      </c>
      <c r="C192" s="52" t="s">
        <v>426</v>
      </c>
      <c r="D192" s="244">
        <v>8436</v>
      </c>
      <c r="E192" s="244">
        <v>10500</v>
      </c>
      <c r="F192" s="54">
        <f t="shared" si="31"/>
        <v>124.46657183499288</v>
      </c>
    </row>
    <row r="193" spans="1:6" ht="12.75" customHeight="1" x14ac:dyDescent="0.2">
      <c r="A193" s="55">
        <v>3295</v>
      </c>
      <c r="B193" s="87" t="s">
        <v>427</v>
      </c>
      <c r="C193" s="52" t="s">
        <v>428</v>
      </c>
      <c r="D193" s="244">
        <v>16594</v>
      </c>
      <c r="E193" s="244">
        <v>19952</v>
      </c>
      <c r="F193" s="54">
        <f t="shared" si="31"/>
        <v>120.2362299626371</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231474</v>
      </c>
      <c r="E195" s="244">
        <v>284036.57</v>
      </c>
      <c r="F195" s="54">
        <f t="shared" si="31"/>
        <v>122.70776415493749</v>
      </c>
    </row>
    <row r="196" spans="1:6" ht="12.75" customHeight="1" x14ac:dyDescent="0.2">
      <c r="A196" s="55">
        <v>34</v>
      </c>
      <c r="B196" s="234" t="s">
        <v>433</v>
      </c>
      <c r="C196" s="52" t="s">
        <v>434</v>
      </c>
      <c r="D196" s="53">
        <f t="shared" ref="D196:E196" si="44">D197+D202+D210</f>
        <v>131500</v>
      </c>
      <c r="E196" s="53">
        <f t="shared" si="44"/>
        <v>296903.09000000003</v>
      </c>
      <c r="F196" s="54">
        <f t="shared" si="31"/>
        <v>225.78181749049432</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59140</v>
      </c>
      <c r="E202" s="53">
        <f t="shared" si="46"/>
        <v>166109.41</v>
      </c>
      <c r="F202" s="54">
        <f t="shared" si="31"/>
        <v>280.87489009130877</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v>59140</v>
      </c>
      <c r="E205" s="244">
        <v>61438.41</v>
      </c>
      <c r="F205" s="54">
        <f t="shared" si="31"/>
        <v>103.88638823131554</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v>104671</v>
      </c>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72360</v>
      </c>
      <c r="E210" s="53">
        <f t="shared" si="47"/>
        <v>130793.68000000001</v>
      </c>
      <c r="F210" s="54">
        <f t="shared" si="31"/>
        <v>180.7541182974019</v>
      </c>
    </row>
    <row r="211" spans="1:6" ht="12.75" customHeight="1" x14ac:dyDescent="0.2">
      <c r="A211" s="55">
        <v>3431</v>
      </c>
      <c r="B211" s="234" t="s">
        <v>463</v>
      </c>
      <c r="C211" s="52" t="s">
        <v>464</v>
      </c>
      <c r="D211" s="244">
        <v>19932</v>
      </c>
      <c r="E211" s="244">
        <v>12189.58</v>
      </c>
      <c r="F211" s="54">
        <f t="shared" si="31"/>
        <v>61.155829821392736</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v>52428</v>
      </c>
      <c r="E214" s="244">
        <v>118604.1</v>
      </c>
      <c r="F214" s="54">
        <f t="shared" si="31"/>
        <v>226.2228198672465</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660758</v>
      </c>
      <c r="E252" s="53">
        <f t="shared" si="63"/>
        <v>539468.07999999996</v>
      </c>
      <c r="F252" s="54">
        <f t="shared" ref="F252:F258" si="64">IF(D252&lt;&gt;0,IF(E252/D252&gt;=100,"&gt;&gt;100",E252/D252*100),"-")</f>
        <v>81.643821187181985</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660758</v>
      </c>
      <c r="E259" s="53">
        <f t="shared" si="66"/>
        <v>539468.07999999996</v>
      </c>
      <c r="F259" s="54">
        <f t="shared" ref="F259:F262" si="67">IF(D259&lt;&gt;0,IF(E259/D259&gt;=100,"&gt;&gt;100",E259/D259*100),"-")</f>
        <v>81.643821187181985</v>
      </c>
    </row>
    <row r="260" spans="1:6" ht="12.75" customHeight="1" x14ac:dyDescent="0.2">
      <c r="A260" s="55">
        <v>3721</v>
      </c>
      <c r="B260" s="87" t="s">
        <v>557</v>
      </c>
      <c r="C260" s="52" t="s">
        <v>558</v>
      </c>
      <c r="D260" s="244">
        <v>508845</v>
      </c>
      <c r="E260" s="244">
        <v>461813.6</v>
      </c>
      <c r="F260" s="54">
        <f t="shared" si="67"/>
        <v>90.757224695142909</v>
      </c>
    </row>
    <row r="261" spans="1:6" ht="12.75" customHeight="1" x14ac:dyDescent="0.2">
      <c r="A261" s="55">
        <v>3722</v>
      </c>
      <c r="B261" s="87" t="s">
        <v>559</v>
      </c>
      <c r="C261" s="52" t="s">
        <v>560</v>
      </c>
      <c r="D261" s="244">
        <v>151913</v>
      </c>
      <c r="E261" s="244">
        <v>77654.48</v>
      </c>
      <c r="F261" s="54">
        <f t="shared" si="67"/>
        <v>51.117731859682848</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677741</v>
      </c>
      <c r="E263" s="53">
        <f t="shared" si="68"/>
        <v>750550.58</v>
      </c>
      <c r="F263" s="54">
        <f t="shared" ref="F263:F267" si="69">IF(D263&lt;&gt;0,IF(E263/D263&gt;=100,"&gt;&gt;100",E263/D263*100),"-")</f>
        <v>110.74297998793048</v>
      </c>
    </row>
    <row r="264" spans="1:6" ht="12.75" customHeight="1" x14ac:dyDescent="0.2">
      <c r="A264" s="55">
        <v>381</v>
      </c>
      <c r="B264" s="87" t="s">
        <v>565</v>
      </c>
      <c r="C264" s="52" t="s">
        <v>566</v>
      </c>
      <c r="D264" s="53">
        <f t="shared" ref="D264:E264" si="70">SUM(D265:D267)</f>
        <v>674387</v>
      </c>
      <c r="E264" s="53">
        <f t="shared" si="70"/>
        <v>749311.85</v>
      </c>
      <c r="F264" s="54">
        <f t="shared" si="69"/>
        <v>111.11006736488098</v>
      </c>
    </row>
    <row r="265" spans="1:6" ht="12.75" customHeight="1" x14ac:dyDescent="0.2">
      <c r="A265" s="55">
        <v>3811</v>
      </c>
      <c r="B265" s="87" t="s">
        <v>567</v>
      </c>
      <c r="C265" s="52" t="s">
        <v>568</v>
      </c>
      <c r="D265" s="244">
        <v>674387</v>
      </c>
      <c r="E265" s="244">
        <v>749311.85</v>
      </c>
      <c r="F265" s="54">
        <f t="shared" si="69"/>
        <v>111.11006736488098</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3354</v>
      </c>
      <c r="E273" s="53">
        <f t="shared" si="73"/>
        <v>1238.73</v>
      </c>
      <c r="F273" s="54">
        <f t="shared" ref="F273:F284" si="74">IF(D273&lt;&gt;0,IF(E273/D273&gt;=100,"&gt;&gt;100",E273/D273*100),"-")</f>
        <v>36.932915921288014</v>
      </c>
    </row>
    <row r="274" spans="1:6" ht="12.75" customHeight="1" x14ac:dyDescent="0.2">
      <c r="A274" s="55">
        <v>3831</v>
      </c>
      <c r="B274" s="87" t="s">
        <v>585</v>
      </c>
      <c r="C274" s="52" t="s">
        <v>586</v>
      </c>
      <c r="D274" s="244">
        <v>3354</v>
      </c>
      <c r="E274" s="244">
        <v>1238.73</v>
      </c>
      <c r="F274" s="54">
        <f t="shared" si="74"/>
        <v>36.932915921288014</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4987936</v>
      </c>
      <c r="E289" s="53">
        <f t="shared" si="79"/>
        <v>5555787.7600000007</v>
      </c>
      <c r="F289" s="54">
        <f t="shared" si="76"/>
        <v>111.38450373060121</v>
      </c>
    </row>
    <row r="290" spans="1:6" ht="12.75" customHeight="1" x14ac:dyDescent="0.2">
      <c r="A290" s="55" t="s">
        <v>606</v>
      </c>
      <c r="B290" s="87" t="s">
        <v>617</v>
      </c>
      <c r="C290" s="52" t="s">
        <v>618</v>
      </c>
      <c r="D290" s="53">
        <f>IF(D6&gt;=D289,D6-D289,0)</f>
        <v>3634636</v>
      </c>
      <c r="E290" s="53">
        <f>IF(E6&gt;=E289,E6-E289,0)</f>
        <v>2842822.6599999992</v>
      </c>
      <c r="F290" s="54">
        <f t="shared" si="76"/>
        <v>78.214782993400149</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34309</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34309</v>
      </c>
      <c r="F299" s="54" t="str">
        <f t="shared" si="81"/>
        <v>-</v>
      </c>
    </row>
    <row r="300" spans="1:6" ht="24" x14ac:dyDescent="0.2">
      <c r="A300" s="55">
        <v>711</v>
      </c>
      <c r="B300" s="87" t="s">
        <v>636</v>
      </c>
      <c r="C300" s="52" t="s">
        <v>637</v>
      </c>
      <c r="D300" s="53">
        <f t="shared" ref="D300:E300" si="83">SUM(D301:D303)</f>
        <v>0</v>
      </c>
      <c r="E300" s="53">
        <f t="shared" si="83"/>
        <v>34309</v>
      </c>
      <c r="F300" s="54" t="str">
        <f t="shared" si="81"/>
        <v>-</v>
      </c>
    </row>
    <row r="301" spans="1:6" ht="12.75" customHeight="1" x14ac:dyDescent="0.2">
      <c r="A301" s="55">
        <v>7111</v>
      </c>
      <c r="B301" s="87" t="s">
        <v>638</v>
      </c>
      <c r="C301" s="52" t="s">
        <v>639</v>
      </c>
      <c r="D301" s="244"/>
      <c r="E301" s="244">
        <v>34309</v>
      </c>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7199804</v>
      </c>
      <c r="E350" s="53">
        <f t="shared" si="95"/>
        <v>2397300.65</v>
      </c>
      <c r="F350" s="54">
        <f t="shared" si="81"/>
        <v>33.296748772605476</v>
      </c>
    </row>
    <row r="351" spans="1:6" ht="12.75" customHeight="1" x14ac:dyDescent="0.2">
      <c r="A351" s="55">
        <v>41</v>
      </c>
      <c r="B351" s="87" t="s">
        <v>738</v>
      </c>
      <c r="C351" s="52" t="s">
        <v>739</v>
      </c>
      <c r="D351" s="53">
        <f t="shared" ref="D351:E351" si="96">D352+D356</f>
        <v>489008</v>
      </c>
      <c r="E351" s="53">
        <f t="shared" si="96"/>
        <v>85458.559999999998</v>
      </c>
      <c r="F351" s="54">
        <f t="shared" si="81"/>
        <v>17.475902234728267</v>
      </c>
    </row>
    <row r="352" spans="1:6" ht="12.75" customHeight="1" x14ac:dyDescent="0.2">
      <c r="A352" s="55">
        <v>411</v>
      </c>
      <c r="B352" s="87" t="s">
        <v>740</v>
      </c>
      <c r="C352" s="52" t="s">
        <v>741</v>
      </c>
      <c r="D352" s="53">
        <f t="shared" ref="D352:E352" si="97">SUM(D353:D355)</f>
        <v>350000</v>
      </c>
      <c r="E352" s="53">
        <f t="shared" si="97"/>
        <v>0</v>
      </c>
      <c r="F352" s="54">
        <f t="shared" si="81"/>
        <v>0</v>
      </c>
    </row>
    <row r="353" spans="1:6" ht="12.75" customHeight="1" x14ac:dyDescent="0.2">
      <c r="A353" s="55">
        <v>4111</v>
      </c>
      <c r="B353" s="87" t="s">
        <v>638</v>
      </c>
      <c r="C353" s="52" t="s">
        <v>742</v>
      </c>
      <c r="D353" s="244">
        <v>350000</v>
      </c>
      <c r="E353" s="244"/>
      <c r="F353" s="54">
        <f t="shared" si="81"/>
        <v>0</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139008</v>
      </c>
      <c r="E356" s="53">
        <f t="shared" si="98"/>
        <v>85458.559999999998</v>
      </c>
      <c r="F356" s="54">
        <f t="shared" si="81"/>
        <v>61.477440147329652</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v>139008</v>
      </c>
      <c r="E362" s="244">
        <v>85458.559999999998</v>
      </c>
      <c r="F362" s="54">
        <f t="shared" si="81"/>
        <v>61.477440147329652</v>
      </c>
    </row>
    <row r="363" spans="1:6" ht="24" x14ac:dyDescent="0.2">
      <c r="A363" s="55">
        <v>42</v>
      </c>
      <c r="B363" s="234" t="s">
        <v>754</v>
      </c>
      <c r="C363" s="52" t="s">
        <v>755</v>
      </c>
      <c r="D363" s="53">
        <f t="shared" ref="D363:E363" si="99">D364+D369+D378+D383+D388+D391</f>
        <v>6682313</v>
      </c>
      <c r="E363" s="53">
        <f t="shared" si="99"/>
        <v>2311842.09</v>
      </c>
      <c r="F363" s="54">
        <f t="shared" si="81"/>
        <v>34.596435246298697</v>
      </c>
    </row>
    <row r="364" spans="1:6" ht="12.75" customHeight="1" x14ac:dyDescent="0.2">
      <c r="A364" s="55">
        <v>421</v>
      </c>
      <c r="B364" s="87" t="s">
        <v>756</v>
      </c>
      <c r="C364" s="52" t="s">
        <v>757</v>
      </c>
      <c r="D364" s="53">
        <f t="shared" ref="D364:E364" si="100">SUM(D365:D368)</f>
        <v>6292154</v>
      </c>
      <c r="E364" s="53">
        <f t="shared" si="100"/>
        <v>998343.75</v>
      </c>
      <c r="F364" s="54">
        <f t="shared" si="81"/>
        <v>15.86648626209721</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5211286</v>
      </c>
      <c r="E366" s="244">
        <v>798958.75</v>
      </c>
      <c r="F366" s="54">
        <f t="shared" si="81"/>
        <v>15.331316492704488</v>
      </c>
    </row>
    <row r="367" spans="1:6" ht="12.75" customHeight="1" x14ac:dyDescent="0.2">
      <c r="A367" s="55">
        <v>4213</v>
      </c>
      <c r="B367" s="87" t="s">
        <v>666</v>
      </c>
      <c r="C367" s="52" t="s">
        <v>760</v>
      </c>
      <c r="D367" s="244">
        <v>984361</v>
      </c>
      <c r="E367" s="244"/>
      <c r="F367" s="54">
        <f t="shared" si="81"/>
        <v>0</v>
      </c>
    </row>
    <row r="368" spans="1:6" ht="12.75" customHeight="1" x14ac:dyDescent="0.2">
      <c r="A368" s="55">
        <v>4214</v>
      </c>
      <c r="B368" s="87" t="s">
        <v>668</v>
      </c>
      <c r="C368" s="52" t="s">
        <v>761</v>
      </c>
      <c r="D368" s="244">
        <v>96507</v>
      </c>
      <c r="E368" s="244">
        <v>199385</v>
      </c>
      <c r="F368" s="54">
        <f t="shared" si="81"/>
        <v>206.60159366678067</v>
      </c>
    </row>
    <row r="369" spans="1:6" ht="12.75" customHeight="1" x14ac:dyDescent="0.2">
      <c r="A369" s="55">
        <v>422</v>
      </c>
      <c r="B369" s="87" t="s">
        <v>762</v>
      </c>
      <c r="C369" s="52" t="s">
        <v>763</v>
      </c>
      <c r="D369" s="53">
        <f t="shared" ref="D369:E369" si="101">SUM(D370:D377)</f>
        <v>384759</v>
      </c>
      <c r="E369" s="53">
        <f t="shared" si="101"/>
        <v>1182498.3399999999</v>
      </c>
      <c r="F369" s="54">
        <f t="shared" si="81"/>
        <v>307.33480958210203</v>
      </c>
    </row>
    <row r="370" spans="1:6" ht="12.75" customHeight="1" x14ac:dyDescent="0.2">
      <c r="A370" s="55">
        <v>4221</v>
      </c>
      <c r="B370" s="87" t="s">
        <v>672</v>
      </c>
      <c r="C370" s="52" t="s">
        <v>764</v>
      </c>
      <c r="D370" s="244">
        <v>211521</v>
      </c>
      <c r="E370" s="244">
        <v>14084.11</v>
      </c>
      <c r="F370" s="54">
        <f t="shared" si="81"/>
        <v>6.6584925373839949</v>
      </c>
    </row>
    <row r="371" spans="1:6" ht="12.75" customHeight="1" x14ac:dyDescent="0.2">
      <c r="A371" s="55">
        <v>4222</v>
      </c>
      <c r="B371" s="87" t="s">
        <v>765</v>
      </c>
      <c r="C371" s="52" t="s">
        <v>766</v>
      </c>
      <c r="D371" s="244"/>
      <c r="E371" s="244">
        <v>150845.63</v>
      </c>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v>51958</v>
      </c>
      <c r="E375" s="244">
        <v>265309.75</v>
      </c>
      <c r="F375" s="54">
        <f t="shared" si="81"/>
        <v>510.62348435274646</v>
      </c>
    </row>
    <row r="376" spans="1:6" ht="12.75" customHeight="1" x14ac:dyDescent="0.2">
      <c r="A376" s="55">
        <v>4227</v>
      </c>
      <c r="B376" s="234" t="s">
        <v>684</v>
      </c>
      <c r="C376" s="52" t="s">
        <v>771</v>
      </c>
      <c r="D376" s="244">
        <v>121280</v>
      </c>
      <c r="E376" s="244">
        <v>752258.85</v>
      </c>
      <c r="F376" s="54">
        <f t="shared" si="81"/>
        <v>620.26620217678101</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5400</v>
      </c>
      <c r="E378" s="53">
        <f t="shared" si="102"/>
        <v>131000</v>
      </c>
      <c r="F378" s="54">
        <f t="shared" si="81"/>
        <v>2425.9259259259261</v>
      </c>
    </row>
    <row r="379" spans="1:6" ht="12.75" customHeight="1" x14ac:dyDescent="0.2">
      <c r="A379" s="55">
        <v>4231</v>
      </c>
      <c r="B379" s="87" t="s">
        <v>690</v>
      </c>
      <c r="C379" s="52" t="s">
        <v>775</v>
      </c>
      <c r="D379" s="244">
        <v>5400</v>
      </c>
      <c r="E379" s="244">
        <v>131000</v>
      </c>
      <c r="F379" s="54">
        <f t="shared" si="81"/>
        <v>2425.9259259259261</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28483</v>
      </c>
      <c r="E402" s="53">
        <f t="shared" si="109"/>
        <v>0</v>
      </c>
      <c r="F402" s="54">
        <f t="shared" si="81"/>
        <v>0</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v>28483</v>
      </c>
      <c r="E406" s="244"/>
      <c r="F406" s="54">
        <f t="shared" si="81"/>
        <v>0</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7199804</v>
      </c>
      <c r="E408" s="53">
        <f t="shared" si="111"/>
        <v>2362991.65</v>
      </c>
      <c r="F408" s="54">
        <f t="shared" si="81"/>
        <v>32.820221911596484</v>
      </c>
    </row>
    <row r="409" spans="1:6" ht="12.75" customHeight="1" x14ac:dyDescent="0.2">
      <c r="A409" s="55">
        <v>92212</v>
      </c>
      <c r="B409" s="87" t="s">
        <v>821</v>
      </c>
      <c r="C409" s="52" t="s">
        <v>822</v>
      </c>
      <c r="D409" s="244">
        <v>3310357</v>
      </c>
      <c r="E409" s="244"/>
      <c r="F409" s="54">
        <f t="shared" si="81"/>
        <v>0</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8622572</v>
      </c>
      <c r="E412" s="53">
        <f>E6+E298</f>
        <v>8432919.4199999999</v>
      </c>
      <c r="F412" s="54">
        <f t="shared" si="81"/>
        <v>97.800510334967342</v>
      </c>
    </row>
    <row r="413" spans="1:6" ht="12.75" customHeight="1" x14ac:dyDescent="0.2">
      <c r="A413" s="55" t="s">
        <v>606</v>
      </c>
      <c r="B413" s="87" t="s">
        <v>829</v>
      </c>
      <c r="C413" s="52" t="s">
        <v>830</v>
      </c>
      <c r="D413" s="53">
        <f t="shared" ref="D413:E413" si="112">D289+D350</f>
        <v>12187740</v>
      </c>
      <c r="E413" s="53">
        <f t="shared" si="112"/>
        <v>7953088.4100000001</v>
      </c>
      <c r="F413" s="54">
        <f t="shared" si="81"/>
        <v>65.254825012676676</v>
      </c>
    </row>
    <row r="414" spans="1:6" ht="12.75" customHeight="1" x14ac:dyDescent="0.2">
      <c r="A414" s="55" t="s">
        <v>606</v>
      </c>
      <c r="B414" s="87" t="s">
        <v>831</v>
      </c>
      <c r="C414" s="52" t="s">
        <v>832</v>
      </c>
      <c r="D414" s="53">
        <f t="shared" ref="D414:E414" si="113">IF(D412&gt;=D413,D412-D413,0)</f>
        <v>0</v>
      </c>
      <c r="E414" s="53">
        <f t="shared" si="113"/>
        <v>479831.00999999978</v>
      </c>
      <c r="F414" s="54" t="str">
        <f t="shared" si="81"/>
        <v>-</v>
      </c>
    </row>
    <row r="415" spans="1:6" ht="12.75" customHeight="1" x14ac:dyDescent="0.2">
      <c r="A415" s="55" t="s">
        <v>606</v>
      </c>
      <c r="B415" s="87" t="s">
        <v>833</v>
      </c>
      <c r="C415" s="52" t="s">
        <v>834</v>
      </c>
      <c r="D415" s="53">
        <f t="shared" ref="D415:E415" si="114">IF(D413&gt;=D412,D413-D412,0)</f>
        <v>3565168</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3310357</v>
      </c>
      <c r="E416" s="53">
        <f t="shared" si="115"/>
        <v>0</v>
      </c>
      <c r="F416" s="54">
        <f t="shared" si="81"/>
        <v>0</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4000000</v>
      </c>
      <c r="E420" s="53">
        <f t="shared" si="118"/>
        <v>0</v>
      </c>
      <c r="F420" s="54">
        <f t="shared" ref="F420:F647" si="119">IF(D420&lt;&gt;0,IF(E420/D420&gt;=100,"&gt;&gt;100",E420/D420*100),"-")</f>
        <v>0</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4000000</v>
      </c>
      <c r="E484" s="53">
        <f t="shared" si="137"/>
        <v>0</v>
      </c>
      <c r="F484" s="54">
        <f t="shared" si="119"/>
        <v>0</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4000000</v>
      </c>
      <c r="E495" s="53">
        <f t="shared" si="140"/>
        <v>0</v>
      </c>
      <c r="F495" s="54">
        <f t="shared" si="119"/>
        <v>0</v>
      </c>
    </row>
    <row r="496" spans="1:6" ht="12.75" customHeight="1" x14ac:dyDescent="0.2">
      <c r="A496" s="55">
        <v>8443</v>
      </c>
      <c r="B496" s="87" t="s">
        <v>996</v>
      </c>
      <c r="C496" s="52" t="s">
        <v>997</v>
      </c>
      <c r="D496" s="244">
        <v>4000000</v>
      </c>
      <c r="E496" s="244"/>
      <c r="F496" s="54">
        <f t="shared" si="119"/>
        <v>0</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3250000</v>
      </c>
      <c r="E528" s="53">
        <f t="shared" si="148"/>
        <v>1250000</v>
      </c>
      <c r="F528" s="54">
        <f t="shared" si="119"/>
        <v>38.461538461538467</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3250000</v>
      </c>
      <c r="E593" s="53">
        <f t="shared" si="167"/>
        <v>1250000</v>
      </c>
      <c r="F593" s="54">
        <f t="shared" si="119"/>
        <v>38.461538461538467</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3250000</v>
      </c>
      <c r="E605" s="53">
        <f t="shared" si="171"/>
        <v>1250000</v>
      </c>
      <c r="F605" s="54">
        <f t="shared" si="119"/>
        <v>38.461538461538467</v>
      </c>
    </row>
    <row r="606" spans="1:6" ht="24" x14ac:dyDescent="0.2">
      <c r="A606" s="55">
        <v>5443</v>
      </c>
      <c r="B606" s="87" t="s">
        <v>1207</v>
      </c>
      <c r="C606" s="52" t="s">
        <v>1208</v>
      </c>
      <c r="D606" s="244">
        <v>3250000</v>
      </c>
      <c r="E606" s="244">
        <v>1250000</v>
      </c>
      <c r="F606" s="54">
        <f t="shared" si="119"/>
        <v>38.461538461538467</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750000</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1250000</v>
      </c>
      <c r="F636" s="54" t="str">
        <f t="shared" si="119"/>
        <v>-</v>
      </c>
    </row>
    <row r="637" spans="1:6" ht="12.75" customHeight="1" x14ac:dyDescent="0.2">
      <c r="A637" s="55">
        <v>92213</v>
      </c>
      <c r="B637" s="87" t="s">
        <v>1269</v>
      </c>
      <c r="C637" s="52" t="s">
        <v>1270</v>
      </c>
      <c r="D637" s="244">
        <v>771370</v>
      </c>
      <c r="E637" s="244">
        <v>1266559.23</v>
      </c>
      <c r="F637" s="54">
        <f t="shared" si="119"/>
        <v>164.19607062758467</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12622572</v>
      </c>
      <c r="E639" s="53">
        <f t="shared" si="180"/>
        <v>8432919.4199999999</v>
      </c>
      <c r="F639" s="54">
        <f t="shared" si="119"/>
        <v>66.808249697446769</v>
      </c>
    </row>
    <row r="640" spans="1:6" ht="12.75" customHeight="1" x14ac:dyDescent="0.2">
      <c r="A640" s="55" t="s">
        <v>606</v>
      </c>
      <c r="B640" s="87" t="s">
        <v>1275</v>
      </c>
      <c r="C640" s="52" t="s">
        <v>1276</v>
      </c>
      <c r="D640" s="53">
        <f t="shared" ref="D640:E640" si="181">D413+D528</f>
        <v>15437740</v>
      </c>
      <c r="E640" s="53">
        <f t="shared" si="181"/>
        <v>9203088.4100000001</v>
      </c>
      <c r="F640" s="54">
        <f t="shared" si="119"/>
        <v>59.614220799158424</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2815168</v>
      </c>
      <c r="E642" s="53">
        <f t="shared" si="183"/>
        <v>770168.99000000022</v>
      </c>
      <c r="F642" s="54">
        <f t="shared" si="119"/>
        <v>27.357834061768258</v>
      </c>
    </row>
    <row r="643" spans="1:6" ht="24" x14ac:dyDescent="0.2">
      <c r="A643" s="62" t="s">
        <v>1281</v>
      </c>
      <c r="B643" s="87" t="s">
        <v>1282</v>
      </c>
      <c r="C643" s="63" t="s">
        <v>1281</v>
      </c>
      <c r="D643" s="53">
        <f t="shared" ref="D643:E643" si="184">IF(D416-D417+D637-D638&gt;=0,D416-D417+D637-D638,0)</f>
        <v>4081727</v>
      </c>
      <c r="E643" s="53">
        <f t="shared" si="184"/>
        <v>1266559.23</v>
      </c>
      <c r="F643" s="54">
        <f t="shared" si="119"/>
        <v>31.029983876922685</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1266559</v>
      </c>
      <c r="E645" s="53">
        <f t="shared" si="186"/>
        <v>496390.23999999976</v>
      </c>
      <c r="F645" s="54">
        <f t="shared" si="119"/>
        <v>39.19203448082559</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1364282</v>
      </c>
      <c r="E649" s="244">
        <v>1393990.13</v>
      </c>
      <c r="F649" s="54">
        <f t="shared" ref="F649:F724" si="188">IF(D649&lt;&gt;0,IF(E649/D649&gt;=100,"&gt;&gt;100",E649/D649*100),"-")</f>
        <v>102.17756519546543</v>
      </c>
    </row>
    <row r="650" spans="1:6" ht="12.75" customHeight="1" x14ac:dyDescent="0.2">
      <c r="A650" s="55" t="s">
        <v>1294</v>
      </c>
      <c r="B650" s="87" t="s">
        <v>1295</v>
      </c>
      <c r="C650" s="52" t="s">
        <v>1294</v>
      </c>
      <c r="D650" s="244">
        <v>15876730</v>
      </c>
      <c r="E650" s="244">
        <v>8736003.8000000007</v>
      </c>
      <c r="F650" s="54">
        <f t="shared" si="188"/>
        <v>55.023948886200124</v>
      </c>
    </row>
    <row r="651" spans="1:6" ht="12.75" customHeight="1" x14ac:dyDescent="0.2">
      <c r="A651" s="55" t="s">
        <v>1296</v>
      </c>
      <c r="B651" s="87" t="s">
        <v>1297</v>
      </c>
      <c r="C651" s="52" t="s">
        <v>1296</v>
      </c>
      <c r="D651" s="244">
        <v>15847022</v>
      </c>
      <c r="E651" s="244">
        <v>9465861.6699999999</v>
      </c>
      <c r="F651" s="54">
        <f t="shared" si="188"/>
        <v>59.732747704900014</v>
      </c>
    </row>
    <row r="652" spans="1:6" ht="24" x14ac:dyDescent="0.2">
      <c r="A652" s="55">
        <v>11</v>
      </c>
      <c r="B652" s="87" t="s">
        <v>1298</v>
      </c>
      <c r="C652" s="52" t="s">
        <v>1299</v>
      </c>
      <c r="D652" s="53">
        <f t="shared" ref="D652:E652" si="189">+D649+D650-D651</f>
        <v>1393990</v>
      </c>
      <c r="E652" s="53">
        <f t="shared" si="189"/>
        <v>664132.25999999978</v>
      </c>
      <c r="F652" s="54">
        <f t="shared" si="188"/>
        <v>47.642541194700087</v>
      </c>
    </row>
    <row r="653" spans="1:6" ht="24" x14ac:dyDescent="0.2">
      <c r="A653" s="55" t="s">
        <v>606</v>
      </c>
      <c r="B653" s="87" t="s">
        <v>1300</v>
      </c>
      <c r="C653" s="52" t="s">
        <v>1301</v>
      </c>
      <c r="D653" s="264">
        <v>13</v>
      </c>
      <c r="E653" s="264">
        <v>11</v>
      </c>
      <c r="F653" s="54">
        <f t="shared" si="188"/>
        <v>84.615384615384613</v>
      </c>
    </row>
    <row r="654" spans="1:6" ht="24" x14ac:dyDescent="0.2">
      <c r="A654" s="55" t="s">
        <v>606</v>
      </c>
      <c r="B654" s="87" t="s">
        <v>1302</v>
      </c>
      <c r="C654" s="52" t="s">
        <v>1303</v>
      </c>
      <c r="D654" s="264"/>
      <c r="E654" s="264"/>
      <c r="F654" s="54" t="str">
        <f t="shared" si="188"/>
        <v>-</v>
      </c>
    </row>
    <row r="655" spans="1:6" ht="12.75" customHeight="1" x14ac:dyDescent="0.2">
      <c r="A655" s="55" t="s">
        <v>606</v>
      </c>
      <c r="B655" s="87" t="s">
        <v>1304</v>
      </c>
      <c r="C655" s="52" t="s">
        <v>1305</v>
      </c>
      <c r="D655" s="264">
        <v>11</v>
      </c>
      <c r="E655" s="264">
        <v>5</v>
      </c>
      <c r="F655" s="54">
        <f t="shared" si="188"/>
        <v>45.454545454545453</v>
      </c>
    </row>
    <row r="656" spans="1:6" ht="12.75" customHeight="1" x14ac:dyDescent="0.2">
      <c r="A656" s="55" t="s">
        <v>606</v>
      </c>
      <c r="B656" s="87" t="s">
        <v>1306</v>
      </c>
      <c r="C656" s="52" t="s">
        <v>1307</v>
      </c>
      <c r="D656" s="264"/>
      <c r="E656" s="264"/>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v>3196826</v>
      </c>
      <c r="E661" s="244">
        <v>3856604.7</v>
      </c>
      <c r="F661" s="54">
        <f t="shared" si="188"/>
        <v>120.63855524198064</v>
      </c>
    </row>
    <row r="662" spans="1:6" ht="12.75" customHeight="1" x14ac:dyDescent="0.2">
      <c r="A662" s="55">
        <v>63312</v>
      </c>
      <c r="B662" s="87" t="s">
        <v>1319</v>
      </c>
      <c r="C662" s="52" t="s">
        <v>1320</v>
      </c>
      <c r="D662" s="244">
        <v>30113</v>
      </c>
      <c r="E662" s="244"/>
      <c r="F662" s="54">
        <f t="shared" si="188"/>
        <v>0</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v>86552</v>
      </c>
      <c r="E664" s="244">
        <v>102654.77</v>
      </c>
      <c r="F664" s="54">
        <f t="shared" si="188"/>
        <v>118.60473472594511</v>
      </c>
    </row>
    <row r="665" spans="1:6" ht="12.75" customHeight="1" x14ac:dyDescent="0.2">
      <c r="A665" s="55">
        <v>63321</v>
      </c>
      <c r="B665" s="87" t="s">
        <v>1325</v>
      </c>
      <c r="C665" s="52" t="s">
        <v>1326</v>
      </c>
      <c r="D665" s="244">
        <v>1747740</v>
      </c>
      <c r="E665" s="244">
        <v>1305959.82</v>
      </c>
      <c r="F665" s="54">
        <f t="shared" si="188"/>
        <v>74.722774554567621</v>
      </c>
    </row>
    <row r="666" spans="1:6" ht="12.75" customHeight="1" x14ac:dyDescent="0.2">
      <c r="A666" s="55">
        <v>63322</v>
      </c>
      <c r="B666" s="87" t="s">
        <v>1327</v>
      </c>
      <c r="C666" s="52" t="s">
        <v>1328</v>
      </c>
      <c r="D666" s="244">
        <v>200000</v>
      </c>
      <c r="E666" s="244">
        <v>100000</v>
      </c>
      <c r="F666" s="54">
        <f t="shared" si="188"/>
        <v>50</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89123</v>
      </c>
      <c r="E669" s="244">
        <v>16420.599999999999</v>
      </c>
      <c r="F669" s="54">
        <f t="shared" si="188"/>
        <v>18.424649080484272</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c r="E718" s="244"/>
      <c r="F718" s="54" t="str">
        <f t="shared" si="188"/>
        <v>-</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v>59140</v>
      </c>
      <c r="E742" s="244">
        <v>61438.41</v>
      </c>
      <c r="F742" s="54">
        <f t="shared" si="190"/>
        <v>103.88638823131554</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508845</v>
      </c>
      <c r="E823" s="244">
        <v>461813.6</v>
      </c>
      <c r="F823" s="54">
        <f t="shared" si="190"/>
        <v>90.757224695142909</v>
      </c>
    </row>
    <row r="824" spans="1:6" ht="12.75" customHeight="1" x14ac:dyDescent="0.2">
      <c r="A824" s="55">
        <v>37221</v>
      </c>
      <c r="B824" s="87" t="s">
        <v>1625</v>
      </c>
      <c r="C824" s="52" t="s">
        <v>1626</v>
      </c>
      <c r="D824" s="244">
        <v>68041</v>
      </c>
      <c r="E824" s="244">
        <v>74079.73</v>
      </c>
      <c r="F824" s="54">
        <f t="shared" si="190"/>
        <v>108.87513411031584</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v>83872</v>
      </c>
      <c r="E828" s="244">
        <v>3574.75</v>
      </c>
      <c r="F828" s="54">
        <f t="shared" si="190"/>
        <v>4.2621494658527279</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v>1250000</v>
      </c>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2" workbookViewId="0">
      <selection activeCell="E250" sqref="E25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42273544</v>
      </c>
      <c r="E6" s="231">
        <f t="shared" si="0"/>
        <v>44434292.289999999</v>
      </c>
      <c r="F6" s="232">
        <f t="shared" ref="F6:F260" si="1">IF(D6&gt;0,IF(E6/D6&gt;=100,"&gt;&gt;100",E6/D6*100),"-")</f>
        <v>105.11134881428441</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35044677</v>
      </c>
      <c r="E7" s="106">
        <f t="shared" si="2"/>
        <v>37793183.170000002</v>
      </c>
      <c r="F7" s="95">
        <f t="shared" si="1"/>
        <v>107.84286346825228</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4429078</v>
      </c>
      <c r="E8" s="106">
        <f>E9+E10-E11</f>
        <v>5543797.2199999997</v>
      </c>
      <c r="F8" s="95">
        <f t="shared" si="1"/>
        <v>125.16820024393338</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4020368</v>
      </c>
      <c r="E9" s="249">
        <v>4977245</v>
      </c>
      <c r="F9" s="95">
        <f t="shared" si="1"/>
        <v>123.80073167431441</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408710</v>
      </c>
      <c r="E10" s="249">
        <v>566552.22</v>
      </c>
      <c r="F10" s="95">
        <f t="shared" si="1"/>
        <v>138.6196129284823</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23441872</v>
      </c>
      <c r="E12" s="106">
        <f t="shared" si="3"/>
        <v>32249385.950000003</v>
      </c>
      <c r="F12" s="95">
        <f t="shared" si="1"/>
        <v>137.5717176085596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22030237</v>
      </c>
      <c r="E13" s="106">
        <f t="shared" si="4"/>
        <v>29756669.760000002</v>
      </c>
      <c r="F13" s="95">
        <f t="shared" si="1"/>
        <v>135.07194570807386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7325276</v>
      </c>
      <c r="E15" s="249">
        <v>15173620.199999999</v>
      </c>
      <c r="F15" s="95">
        <f t="shared" si="1"/>
        <v>207.14059374691138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7749341</v>
      </c>
      <c r="E16" s="249">
        <v>7813642.0800000001</v>
      </c>
      <c r="F16" s="95">
        <f t="shared" si="1"/>
        <v>100.8297619113677</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8165411</v>
      </c>
      <c r="E17" s="249">
        <v>8300495.4699999997</v>
      </c>
      <c r="F17" s="95">
        <f t="shared" si="1"/>
        <v>101.65434991576052</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1209791</v>
      </c>
      <c r="E18" s="249">
        <v>1531087.99</v>
      </c>
      <c r="F18" s="95">
        <f t="shared" si="1"/>
        <v>126.55805754878322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581611</v>
      </c>
      <c r="E19" s="106">
        <f t="shared" si="5"/>
        <v>1531691.9100000001</v>
      </c>
      <c r="F19" s="95">
        <f t="shared" si="1"/>
        <v>263.35332550450386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643043</v>
      </c>
      <c r="E20" s="249">
        <v>657127.27</v>
      </c>
      <c r="F20" s="95">
        <f t="shared" si="1"/>
        <v>102.19025321790301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88143</v>
      </c>
      <c r="E21" s="249">
        <v>238989.19</v>
      </c>
      <c r="F21" s="95">
        <f t="shared" si="1"/>
        <v>271.13802570822412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229558</v>
      </c>
      <c r="E22" s="249">
        <v>229558.04</v>
      </c>
      <c r="F22" s="95">
        <f t="shared" si="1"/>
        <v>100.00001742479026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26595</v>
      </c>
      <c r="E25" s="249">
        <v>343862.11</v>
      </c>
      <c r="F25" s="95">
        <f t="shared" si="1"/>
        <v>1292.9577364166196</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562746</v>
      </c>
      <c r="E26" s="249">
        <v>1315004.97</v>
      </c>
      <c r="F26" s="95">
        <f t="shared" si="1"/>
        <v>233.67646682517514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968474</v>
      </c>
      <c r="E28" s="249">
        <v>1252849.67</v>
      </c>
      <c r="F28" s="95">
        <f t="shared" si="1"/>
        <v>129.3632735623259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256868</v>
      </c>
      <c r="E29" s="106">
        <f t="shared" si="6"/>
        <v>387868.17</v>
      </c>
      <c r="F29" s="95">
        <f t="shared" si="1"/>
        <v>150.99902284441814</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256868</v>
      </c>
      <c r="E30" s="249">
        <v>387868.17</v>
      </c>
      <c r="F30" s="95">
        <f t="shared" si="1"/>
        <v>150.99902284441814</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573156</v>
      </c>
      <c r="E45" s="106">
        <f t="shared" si="9"/>
        <v>573156.11</v>
      </c>
      <c r="F45" s="95">
        <f t="shared" si="1"/>
        <v>100.00001919198263</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573156</v>
      </c>
      <c r="E49" s="249">
        <v>573156.11</v>
      </c>
      <c r="F49" s="95">
        <f t="shared" si="1"/>
        <v>100.00001919198263</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13934</v>
      </c>
      <c r="E54" s="249">
        <v>13934</v>
      </c>
      <c r="F54" s="95">
        <f t="shared" si="1"/>
        <v>100</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13934</v>
      </c>
      <c r="E55" s="249">
        <v>13934</v>
      </c>
      <c r="F55" s="95">
        <f t="shared" si="1"/>
        <v>100</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7173727</v>
      </c>
      <c r="E56" s="106">
        <f t="shared" si="11"/>
        <v>0</v>
      </c>
      <c r="F56" s="95">
        <f t="shared" si="1"/>
        <v>0</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7049386</v>
      </c>
      <c r="E57" s="249"/>
      <c r="F57" s="95">
        <f t="shared" si="1"/>
        <v>0</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v>51958</v>
      </c>
      <c r="E59" s="249"/>
      <c r="F59" s="95">
        <f t="shared" si="1"/>
        <v>0</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72383</v>
      </c>
      <c r="E61" s="249"/>
      <c r="F61" s="95">
        <f t="shared" si="1"/>
        <v>0</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7228867</v>
      </c>
      <c r="E68" s="106">
        <f t="shared" si="13"/>
        <v>6641109.1200000001</v>
      </c>
      <c r="F68" s="95">
        <f t="shared" si="1"/>
        <v>91.869294593468112</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1393990</v>
      </c>
      <c r="E69" s="106">
        <f t="shared" si="14"/>
        <v>664132.26</v>
      </c>
      <c r="F69" s="95">
        <f t="shared" si="1"/>
        <v>47.642541194700108</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1393980</v>
      </c>
      <c r="E70" s="106">
        <f t="shared" si="15"/>
        <v>661396.17000000004</v>
      </c>
      <c r="F70" s="95">
        <f t="shared" si="1"/>
        <v>47.446603968493093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1393980</v>
      </c>
      <c r="E72" s="249">
        <v>661396.17000000004</v>
      </c>
      <c r="F72" s="95">
        <f t="shared" si="1"/>
        <v>47.446603968493093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10</v>
      </c>
      <c r="E76" s="249">
        <v>2736.09</v>
      </c>
      <c r="F76" s="95" t="str">
        <f t="shared" si="1"/>
        <v>&gt;&gt;100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3903</v>
      </c>
      <c r="E78" s="106">
        <f>E79+SUM(E82:E84)-E85+E86</f>
        <v>6646.18</v>
      </c>
      <c r="F78" s="95">
        <f t="shared" si="1"/>
        <v>170.28388419164747</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v>136</v>
      </c>
      <c r="E83" s="249">
        <v>136.32</v>
      </c>
      <c r="F83" s="95">
        <f t="shared" si="1"/>
        <v>100.23529411764704</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v>1731</v>
      </c>
      <c r="E84" s="249">
        <v>1731.19</v>
      </c>
      <c r="F84" s="95">
        <f t="shared" si="1"/>
        <v>100.0109763142692</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2036</v>
      </c>
      <c r="E86" s="249">
        <v>4778.67</v>
      </c>
      <c r="F86" s="95">
        <f t="shared" si="1"/>
        <v>234.70874263261297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4013900</v>
      </c>
      <c r="E134" s="106">
        <f t="shared" si="23"/>
        <v>4013900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4013900</v>
      </c>
      <c r="E135" s="106">
        <f t="shared" si="24"/>
        <v>4013900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v>4013900</v>
      </c>
      <c r="E136" s="249">
        <v>4013900</v>
      </c>
      <c r="F136" s="95">
        <f t="shared" si="1"/>
        <v>100</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1817074</v>
      </c>
      <c r="E146" s="106">
        <f t="shared" si="26"/>
        <v>1956430.68</v>
      </c>
      <c r="F146" s="95">
        <f t="shared" si="1"/>
        <v>107.66929029857893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4986</v>
      </c>
      <c r="E149" s="106">
        <f t="shared" si="27"/>
        <v>2537.2800000000002</v>
      </c>
      <c r="F149" s="95">
        <f t="shared" si="1"/>
        <v>50.888086642599283</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v>4986</v>
      </c>
      <c r="E152" s="249">
        <v>2537.2800000000002</v>
      </c>
      <c r="F152" s="95">
        <f t="shared" si="1"/>
        <v>50.888086642599283</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1246261</v>
      </c>
      <c r="E158" s="249">
        <v>1371638.18</v>
      </c>
      <c r="F158" s="95">
        <f t="shared" si="1"/>
        <v>110.06026666966228</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565827</v>
      </c>
      <c r="E159" s="249">
        <v>582255.22</v>
      </c>
      <c r="F159" s="95">
        <f t="shared" si="1"/>
        <v>102.90339980241311</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42273544</v>
      </c>
      <c r="E175" s="106">
        <f t="shared" si="30"/>
        <v>44434292.289999999</v>
      </c>
      <c r="F175" s="95">
        <f t="shared" si="1"/>
        <v>105.11134881428441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3881334</v>
      </c>
      <c r="E176" s="106">
        <f t="shared" si="31"/>
        <v>2671652.98</v>
      </c>
      <c r="F176" s="95">
        <f t="shared" si="1"/>
        <v>68.833369661049531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124521</v>
      </c>
      <c r="E177" s="106">
        <f t="shared" si="32"/>
        <v>127189.78</v>
      </c>
      <c r="F177" s="95">
        <f t="shared" si="1"/>
        <v>102.14323688373848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111170</v>
      </c>
      <c r="E179" s="249">
        <v>106052.36</v>
      </c>
      <c r="F179" s="95">
        <f t="shared" si="1"/>
        <v>95.39656382117478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117</v>
      </c>
      <c r="E180" s="106">
        <f t="shared" si="33"/>
        <v>1673.11</v>
      </c>
      <c r="F180" s="95">
        <f t="shared" si="1"/>
        <v>1430.0085470085469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117</v>
      </c>
      <c r="E183" s="249">
        <v>1673.11</v>
      </c>
      <c r="F183" s="95">
        <f t="shared" si="1"/>
        <v>1430.0085470085469</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2780</v>
      </c>
      <c r="E186" s="249"/>
      <c r="F186" s="95">
        <f t="shared" si="1"/>
        <v>0</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10454</v>
      </c>
      <c r="E188" s="249">
        <v>19464.310000000001</v>
      </c>
      <c r="F188" s="95">
        <f t="shared" si="1"/>
        <v>186.1900707863019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6813</v>
      </c>
      <c r="E189" s="249">
        <v>44463.199999999997</v>
      </c>
      <c r="F189" s="95">
        <f t="shared" si="1"/>
        <v>652.62292675766912</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3750000</v>
      </c>
      <c r="E206" s="106">
        <f t="shared" si="37"/>
        <v>2500000</v>
      </c>
      <c r="F206" s="95">
        <f t="shared" si="1"/>
        <v>66.666666666666657</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3750000</v>
      </c>
      <c r="E207" s="106">
        <f t="shared" si="38"/>
        <v>2500000</v>
      </c>
      <c r="F207" s="95">
        <f t="shared" si="1"/>
        <v>66.666666666666657</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v>3750000</v>
      </c>
      <c r="E212" s="249">
        <v>2500000</v>
      </c>
      <c r="F212" s="95">
        <f t="shared" si="1"/>
        <v>66.666666666666657</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38392210</v>
      </c>
      <c r="E237" s="106">
        <f t="shared" si="41"/>
        <v>41762639.310000002</v>
      </c>
      <c r="F237" s="95">
        <f t="shared" si="1"/>
        <v>108.77894059758478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35308577</v>
      </c>
      <c r="E238" s="106">
        <f t="shared" si="42"/>
        <v>39309818.380000003</v>
      </c>
      <c r="F238" s="95">
        <f t="shared" si="1"/>
        <v>111.33220797881489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35308577</v>
      </c>
      <c r="E239" s="106">
        <f t="shared" si="43"/>
        <v>39309818.380000003</v>
      </c>
      <c r="F239" s="95">
        <f t="shared" si="1"/>
        <v>111.33220797881489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35308577</v>
      </c>
      <c r="E240" s="249">
        <v>39309818.380000003</v>
      </c>
      <c r="F240" s="95">
        <f t="shared" si="1"/>
        <v>111.33220797881489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1266559</v>
      </c>
      <c r="E245" s="106">
        <f t="shared" si="45"/>
        <v>496390.23999999836</v>
      </c>
      <c r="F245" s="95">
        <f t="shared" si="1"/>
        <v>39.192034480825477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21566788</v>
      </c>
      <c r="E246" s="106">
        <f t="shared" si="46"/>
        <v>23003651.18</v>
      </c>
      <c r="F246" s="95">
        <f t="shared" si="1"/>
        <v>106.66238839089065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21566788</v>
      </c>
      <c r="E247" s="249">
        <v>23003651.18</v>
      </c>
      <c r="F247" s="95">
        <f t="shared" si="1"/>
        <v>106.66238839089065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20300229</v>
      </c>
      <c r="E250" s="106">
        <f t="shared" si="47"/>
        <v>22507260.940000001</v>
      </c>
      <c r="F250" s="95">
        <f t="shared" si="1"/>
        <v>110.87195587793617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17050229</v>
      </c>
      <c r="E252" s="249">
        <v>18007260.940000001</v>
      </c>
      <c r="F252" s="95">
        <f t="shared" si="1"/>
        <v>105.61301516830068</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v>3250000</v>
      </c>
      <c r="E253" s="249">
        <v>4500000</v>
      </c>
      <c r="F253" s="95">
        <f t="shared" si="1"/>
        <v>138.46153846153845</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1817074</v>
      </c>
      <c r="E255" s="249">
        <v>1956430.69</v>
      </c>
      <c r="F255" s="95">
        <f t="shared" si="1"/>
        <v>107.66929084891423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1209998</v>
      </c>
      <c r="E259" s="106">
        <f t="shared" si="49"/>
        <v>1159998</v>
      </c>
      <c r="F259" s="95">
        <f t="shared" si="1"/>
        <v>95.867761764895477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1209998</v>
      </c>
      <c r="E260" s="250">
        <v>1159998</v>
      </c>
      <c r="F260" s="99">
        <f t="shared" si="1"/>
        <v>95.867761764895477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1817074</v>
      </c>
      <c r="E264" s="249">
        <v>1956430.68</v>
      </c>
      <c r="F264" s="95">
        <f t="shared" si="50"/>
        <v>107.66929029857893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124521</v>
      </c>
      <c r="E288" s="249">
        <v>127189.78</v>
      </c>
      <c r="F288" s="95">
        <f t="shared" si="50"/>
        <v>102.14323688373848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6813</v>
      </c>
      <c r="E289" s="249"/>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v>44463.199999999997</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v>3750000</v>
      </c>
      <c r="E294" s="249">
        <v>2500000</v>
      </c>
      <c r="F294" s="95">
        <f t="shared" si="50"/>
        <v>66.666666666666657</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8" workbookViewId="0">
      <selection activeCell="B170" sqref="B17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2696477</v>
      </c>
      <c r="E5" s="81">
        <f t="shared" si="0"/>
        <v>3077371.31</v>
      </c>
      <c r="F5" s="82">
        <f t="shared" ref="F5:F141" si="1">IF(D5&gt;0,IF(E5/D5&gt;=100,"&gt;&gt;100",E5/D5*100),"-")</f>
        <v>114.12562799534356</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2696477</v>
      </c>
      <c r="E6" s="83">
        <f t="shared" si="2"/>
        <v>3077371.31</v>
      </c>
      <c r="F6" s="65">
        <f t="shared" si="1"/>
        <v>114.12562799534356</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2696477</v>
      </c>
      <c r="E7" s="251">
        <v>3077371.31</v>
      </c>
      <c r="F7" s="65">
        <f t="shared" si="1"/>
        <v>114.12562799534356</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157025</v>
      </c>
      <c r="E28" s="83">
        <f t="shared" si="6"/>
        <v>103337.5</v>
      </c>
      <c r="F28" s="65">
        <f t="shared" si="1"/>
        <v>65.809584461073072</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v>157025</v>
      </c>
      <c r="E30" s="251">
        <v>103337.5</v>
      </c>
      <c r="F30" s="65">
        <f t="shared" si="1"/>
        <v>65.809584461073072</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1408873</v>
      </c>
      <c r="E35" s="83">
        <f t="shared" si="7"/>
        <v>275735.26</v>
      </c>
      <c r="F35" s="65">
        <f t="shared" si="1"/>
        <v>19.571335386511063</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319717</v>
      </c>
      <c r="E39" s="83">
        <f t="shared" si="9"/>
        <v>170322.76</v>
      </c>
      <c r="F39" s="65">
        <f t="shared" si="1"/>
        <v>53.272975787962487</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v>319717</v>
      </c>
      <c r="E40" s="251">
        <v>170322.76</v>
      </c>
      <c r="F40" s="65">
        <f t="shared" si="1"/>
        <v>53.272975787962487</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86662.5</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v>86662.5</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1001662</v>
      </c>
      <c r="E54" s="83">
        <f t="shared" si="12"/>
        <v>18750</v>
      </c>
      <c r="F54" s="65">
        <f t="shared" si="1"/>
        <v>1.8718889206139395</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v>1001662</v>
      </c>
      <c r="E55" s="251">
        <v>18750</v>
      </c>
      <c r="F55" s="65">
        <f t="shared" si="1"/>
        <v>1.8718889206139395</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87494</v>
      </c>
      <c r="E61" s="83">
        <f t="shared" si="13"/>
        <v>0</v>
      </c>
      <c r="F61" s="65">
        <f t="shared" si="1"/>
        <v>0</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v>87494</v>
      </c>
      <c r="E65" s="251"/>
      <c r="F65" s="65">
        <f t="shared" si="1"/>
        <v>0</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264472</v>
      </c>
      <c r="E75" s="83">
        <f t="shared" si="15"/>
        <v>128817.79</v>
      </c>
      <c r="F75" s="65">
        <f t="shared" si="1"/>
        <v>48.707534256934572</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v>264472</v>
      </c>
      <c r="E76" s="251">
        <v>128817.79</v>
      </c>
      <c r="F76" s="65">
        <f t="shared" si="1"/>
        <v>48.707534256934572</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6001560</v>
      </c>
      <c r="E82" s="83">
        <f t="shared" si="16"/>
        <v>1915054.82</v>
      </c>
      <c r="F82" s="65">
        <f t="shared" si="1"/>
        <v>31.909283919514259</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v>5443112</v>
      </c>
      <c r="E83" s="251">
        <v>798958.75</v>
      </c>
      <c r="F83" s="65">
        <f t="shared" si="1"/>
        <v>14.678344851254209</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v>155213</v>
      </c>
      <c r="E84" s="251">
        <v>372513.76</v>
      </c>
      <c r="F84" s="65">
        <f t="shared" si="1"/>
        <v>240.0016493463821</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v>203276</v>
      </c>
      <c r="E86" s="251">
        <v>468321.31</v>
      </c>
      <c r="F86" s="65">
        <f t="shared" si="1"/>
        <v>230.38691729471262</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v>199959</v>
      </c>
      <c r="E88" s="251">
        <v>275261</v>
      </c>
      <c r="F88" s="65">
        <f t="shared" si="1"/>
        <v>137.65872003760771</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556404</v>
      </c>
      <c r="E107" s="83">
        <f t="shared" si="21"/>
        <v>584604.29</v>
      </c>
      <c r="F107" s="65">
        <f t="shared" si="1"/>
        <v>105.06831187410587</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368243</v>
      </c>
      <c r="E108" s="251">
        <v>316023.13</v>
      </c>
      <c r="F108" s="65">
        <f t="shared" si="1"/>
        <v>85.81918189890915</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35885</v>
      </c>
      <c r="E109" s="251">
        <v>78662.210000000006</v>
      </c>
      <c r="F109" s="65">
        <f t="shared" si="1"/>
        <v>219.20638149644702</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v>37000</v>
      </c>
      <c r="E111" s="251">
        <v>44234</v>
      </c>
      <c r="F111" s="65">
        <f t="shared" si="1"/>
        <v>119.55135135135136</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v>115276</v>
      </c>
      <c r="E113" s="251">
        <v>145684.95000000001</v>
      </c>
      <c r="F113" s="65">
        <f t="shared" si="1"/>
        <v>126.37925500537841</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282312</v>
      </c>
      <c r="E114" s="83">
        <f t="shared" si="22"/>
        <v>470782.04</v>
      </c>
      <c r="F114" s="65">
        <f t="shared" si="1"/>
        <v>166.75948595879734</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214271</v>
      </c>
      <c r="E115" s="83">
        <f t="shared" si="23"/>
        <v>396702.31</v>
      </c>
      <c r="F115" s="65">
        <f t="shared" si="1"/>
        <v>185.14045764475827</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156403</v>
      </c>
      <c r="E116" s="251">
        <v>88961.31</v>
      </c>
      <c r="F116" s="65">
        <f t="shared" si="1"/>
        <v>56.8795419525201</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v>57868</v>
      </c>
      <c r="E117" s="251">
        <v>307741</v>
      </c>
      <c r="F117" s="65">
        <f t="shared" si="1"/>
        <v>531.79823045551939</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68041</v>
      </c>
      <c r="E118" s="83">
        <f t="shared" si="24"/>
        <v>74079.73</v>
      </c>
      <c r="F118" s="65">
        <f t="shared" si="1"/>
        <v>108.87513411031584</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v>68041</v>
      </c>
      <c r="E120" s="251">
        <v>74079.73</v>
      </c>
      <c r="F120" s="65">
        <f t="shared" si="1"/>
        <v>108.87513411031584</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820617</v>
      </c>
      <c r="E129" s="83">
        <f t="shared" si="26"/>
        <v>1397385.4</v>
      </c>
      <c r="F129" s="65">
        <f t="shared" si="1"/>
        <v>170.28472478634978</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5400</v>
      </c>
      <c r="E130" s="83">
        <f t="shared" si="27"/>
        <v>0</v>
      </c>
      <c r="F130" s="65">
        <f t="shared" si="1"/>
        <v>0</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v>5400</v>
      </c>
      <c r="E131" s="251"/>
      <c r="F131" s="65">
        <f t="shared" si="1"/>
        <v>0</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v>33545</v>
      </c>
      <c r="E133" s="251">
        <v>122279.45</v>
      </c>
      <c r="F133" s="65">
        <f t="shared" si="1"/>
        <v>364.5236249813683</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v>51000</v>
      </c>
      <c r="E135" s="251">
        <v>59000</v>
      </c>
      <c r="F135" s="65">
        <f t="shared" si="1"/>
        <v>115.68627450980394</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v>728672</v>
      </c>
      <c r="E138" s="251">
        <v>1214105.95</v>
      </c>
      <c r="F138" s="65">
        <f t="shared" si="1"/>
        <v>166.61899318211761</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v>2000</v>
      </c>
      <c r="E140" s="251">
        <v>2000</v>
      </c>
      <c r="F140" s="65">
        <f t="shared" si="1"/>
        <v>100</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12187740</v>
      </c>
      <c r="E141" s="108">
        <f t="shared" si="28"/>
        <v>7953088.4100000001</v>
      </c>
      <c r="F141" s="84">
        <f t="shared" si="1"/>
        <v>65.254825012676676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7"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3509</v>
      </c>
      <c r="E5" s="109">
        <f t="shared" si="0"/>
        <v>960625.61</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3509</v>
      </c>
      <c r="E6" s="110">
        <f t="shared" si="1"/>
        <v>960625.61</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956878.01</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v>956878.01</v>
      </c>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3509</v>
      </c>
      <c r="E14" s="83">
        <f>SUM(E15:E21)</f>
        <v>3747.6</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v>3509</v>
      </c>
      <c r="E20" s="252">
        <v>3747.6</v>
      </c>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771369</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771369</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v>771369</v>
      </c>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0" workbookViewId="0">
      <selection activeCell="D106" sqref="D10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3881333.87</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7004532.0900000008</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4518857</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1898627.87</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1945001.49</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242636.79</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184704.33</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247886.52</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2397300.65</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88374.44</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v>88374.44</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8214212.9800000004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4516187.9000000004</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1898627.87</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1950119.57</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241080.18</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187730.33</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238629.95</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2359650.64</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1338374.44</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1338374.44</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2671652.9800000004</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2671652.98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127189.78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44463.199999999997</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2500000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abSelected="1" topLeftCell="A24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10</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37009</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10</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Provjera</v>
      </c>
      <c r="C214" s="120" t="s">
        <v>3217</v>
      </c>
      <c r="D214" s="125"/>
      <c r="E214" s="73">
        <f t="shared" si="20"/>
        <v>0</v>
      </c>
      <c r="F214" s="73">
        <f t="shared" si="21"/>
        <v>1</v>
      </c>
      <c r="G214" s="73"/>
      <c r="H214" s="73"/>
      <c r="I214" s="73"/>
      <c r="J214" s="73"/>
      <c r="K214" s="73"/>
      <c r="L214" s="73">
        <f>IF(AND('PR-RAS'!D33&gt;0,SUM('PR-RAS'!D659:'PR-RAS'!D660)=0),1,0)</f>
        <v>1</v>
      </c>
      <c r="M214" s="73">
        <f>IF(AND('PR-RAS'!E33&gt;0,SUM('PR-RAS'!E659:'PR-RAS'!E660)=0),1,0)</f>
        <v>1</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3224</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3299</v>
      </c>
      <c r="B1" s="383"/>
      <c r="C1" s="383"/>
    </row>
    <row r="2" spans="1:17" ht="33" customHeight="1" x14ac:dyDescent="0.2">
      <c r="A2" s="384" t="s">
        <v>3300</v>
      </c>
      <c r="B2" s="385"/>
      <c r="C2" s="376"/>
      <c r="D2" s="4"/>
      <c r="E2" s="4"/>
      <c r="F2" s="4"/>
      <c r="G2" s="4"/>
      <c r="H2" s="4"/>
      <c r="I2" s="4"/>
      <c r="J2" s="4"/>
      <c r="K2" s="4"/>
      <c r="L2" s="4"/>
      <c r="M2" s="4"/>
      <c r="N2" s="4"/>
      <c r="O2" s="4"/>
      <c r="P2" s="4"/>
      <c r="Q2" s="4"/>
    </row>
    <row r="3" spans="1:17" ht="18.75" customHeight="1" x14ac:dyDescent="0.2">
      <c r="A3" s="42" t="s">
        <v>3301</v>
      </c>
      <c r="B3" s="386" t="s">
        <v>3302</v>
      </c>
      <c r="C3" s="376"/>
      <c r="D3" s="4"/>
      <c r="E3" s="4"/>
      <c r="F3" s="4"/>
      <c r="G3" s="4"/>
      <c r="H3" s="4"/>
      <c r="I3" s="4"/>
      <c r="J3" s="4"/>
      <c r="K3" s="4"/>
      <c r="L3" s="4"/>
      <c r="M3" s="4"/>
      <c r="N3" s="4"/>
      <c r="O3" s="4"/>
      <c r="P3" s="4"/>
      <c r="Q3" s="4"/>
    </row>
    <row r="4" spans="1:17" ht="37.5" hidden="1" customHeight="1" x14ac:dyDescent="0.2">
      <c r="A4" s="43" t="s">
        <v>3303</v>
      </c>
      <c r="B4" s="380" t="s">
        <v>3304</v>
      </c>
      <c r="C4" s="376"/>
      <c r="D4" s="4"/>
      <c r="E4" s="4"/>
      <c r="F4" s="4"/>
      <c r="G4" s="4"/>
      <c r="H4" s="4"/>
      <c r="I4" s="4"/>
      <c r="J4" s="4"/>
      <c r="K4" s="4"/>
      <c r="L4" s="4"/>
      <c r="M4" s="4"/>
      <c r="N4" s="4"/>
      <c r="O4" s="4"/>
      <c r="P4" s="4"/>
      <c r="Q4" s="4"/>
    </row>
    <row r="5" spans="1:17" ht="48" hidden="1" customHeight="1" x14ac:dyDescent="0.2">
      <c r="A5" s="43" t="s">
        <v>3303</v>
      </c>
      <c r="B5" s="380" t="s">
        <v>3305</v>
      </c>
      <c r="C5" s="376"/>
      <c r="D5" s="4"/>
      <c r="E5" s="4"/>
      <c r="F5" s="4"/>
      <c r="G5" s="4"/>
      <c r="H5" s="4"/>
      <c r="I5" s="4"/>
      <c r="J5" s="4"/>
      <c r="K5" s="4"/>
      <c r="L5" s="4"/>
      <c r="M5" s="4"/>
      <c r="N5" s="4"/>
      <c r="O5" s="4"/>
      <c r="P5" s="4"/>
      <c r="Q5" s="4"/>
    </row>
    <row r="6" spans="1:17" ht="59.25" hidden="1" customHeight="1" x14ac:dyDescent="0.2">
      <c r="A6" s="43" t="s">
        <v>3303</v>
      </c>
      <c r="B6" s="380" t="s">
        <v>3306</v>
      </c>
      <c r="C6" s="376"/>
      <c r="D6" s="4"/>
      <c r="E6" s="4"/>
      <c r="F6" s="4"/>
      <c r="G6" s="4"/>
      <c r="H6" s="4"/>
      <c r="I6" s="4"/>
      <c r="J6" s="4"/>
      <c r="K6" s="4"/>
      <c r="L6" s="4"/>
      <c r="M6" s="4"/>
      <c r="N6" s="4"/>
      <c r="O6" s="4"/>
      <c r="P6" s="4"/>
      <c r="Q6" s="4"/>
    </row>
    <row r="7" spans="1:17" ht="48" hidden="1" customHeight="1" x14ac:dyDescent="0.2">
      <c r="A7" s="43" t="s">
        <v>3307</v>
      </c>
      <c r="B7" s="380" t="s">
        <v>3308</v>
      </c>
      <c r="C7" s="376"/>
      <c r="D7" s="4"/>
      <c r="E7" s="4"/>
      <c r="F7" s="4"/>
      <c r="G7" s="4"/>
      <c r="H7" s="4"/>
      <c r="I7" s="4"/>
      <c r="J7" s="4"/>
      <c r="K7" s="4"/>
      <c r="L7" s="4"/>
      <c r="M7" s="4"/>
      <c r="N7" s="4"/>
      <c r="O7" s="4"/>
      <c r="P7" s="4"/>
      <c r="Q7" s="4"/>
    </row>
    <row r="8" spans="1:17" ht="41.25" hidden="1" customHeight="1" x14ac:dyDescent="0.2">
      <c r="A8" s="43" t="s">
        <v>3309</v>
      </c>
      <c r="B8" s="380" t="s">
        <v>3310</v>
      </c>
      <c r="C8" s="376"/>
      <c r="D8" s="4"/>
      <c r="E8" s="4"/>
      <c r="F8" s="4"/>
      <c r="G8" s="4"/>
      <c r="H8" s="4"/>
      <c r="I8" s="4"/>
      <c r="J8" s="4"/>
      <c r="K8" s="4"/>
      <c r="L8" s="4"/>
      <c r="M8" s="4"/>
      <c r="N8" s="4"/>
      <c r="O8" s="4"/>
      <c r="P8" s="4"/>
      <c r="Q8" s="4"/>
    </row>
    <row r="9" spans="1:17" ht="59.25" hidden="1" customHeight="1" x14ac:dyDescent="0.2">
      <c r="A9" s="43" t="s">
        <v>3311</v>
      </c>
      <c r="B9" s="380" t="s">
        <v>3312</v>
      </c>
      <c r="C9" s="376"/>
      <c r="D9" s="4"/>
      <c r="E9" s="4"/>
      <c r="F9" s="4"/>
      <c r="G9" s="4"/>
      <c r="H9" s="4"/>
      <c r="I9" s="4"/>
      <c r="J9" s="4"/>
      <c r="K9" s="4"/>
      <c r="L9" s="4"/>
      <c r="M9" s="4"/>
      <c r="N9" s="4"/>
      <c r="O9" s="4"/>
      <c r="P9" s="4"/>
      <c r="Q9" s="4"/>
    </row>
    <row r="10" spans="1:17" ht="61.5" hidden="1" customHeight="1" x14ac:dyDescent="0.2">
      <c r="A10" s="43" t="s">
        <v>3311</v>
      </c>
      <c r="B10" s="380" t="s">
        <v>3313</v>
      </c>
      <c r="C10" s="376"/>
      <c r="D10" s="4"/>
      <c r="E10" s="4"/>
      <c r="F10" s="4"/>
      <c r="G10" s="4"/>
      <c r="H10" s="4"/>
      <c r="I10" s="4"/>
      <c r="J10" s="4"/>
      <c r="K10" s="4"/>
      <c r="L10" s="4"/>
      <c r="M10" s="4"/>
      <c r="N10" s="4"/>
      <c r="O10" s="4"/>
      <c r="P10" s="4"/>
      <c r="Q10" s="4"/>
    </row>
    <row r="11" spans="1:17" ht="43.5" hidden="1" customHeight="1" x14ac:dyDescent="0.2">
      <c r="A11" s="43" t="s">
        <v>3311</v>
      </c>
      <c r="B11" s="380" t="s">
        <v>3314</v>
      </c>
      <c r="C11" s="376"/>
      <c r="D11" s="4"/>
      <c r="E11" s="4"/>
      <c r="F11" s="4"/>
      <c r="G11" s="4"/>
      <c r="H11" s="4"/>
      <c r="I11" s="4"/>
      <c r="J11" s="4"/>
      <c r="K11" s="4"/>
      <c r="L11" s="4"/>
      <c r="M11" s="4"/>
      <c r="N11" s="4"/>
      <c r="O11" s="4"/>
      <c r="P11" s="4"/>
      <c r="Q11" s="4"/>
    </row>
    <row r="12" spans="1:17" ht="27.75" hidden="1" customHeight="1" x14ac:dyDescent="0.2">
      <c r="A12" s="43" t="s">
        <v>3315</v>
      </c>
      <c r="B12" s="380" t="s">
        <v>3316</v>
      </c>
      <c r="C12" s="376"/>
      <c r="D12" s="4"/>
      <c r="E12" s="4"/>
      <c r="F12" s="4"/>
      <c r="G12" s="4"/>
      <c r="H12" s="4"/>
      <c r="I12" s="4"/>
      <c r="J12" s="4"/>
      <c r="K12" s="4"/>
      <c r="L12" s="4"/>
      <c r="M12" s="4"/>
      <c r="N12" s="4"/>
      <c r="O12" s="4"/>
      <c r="P12" s="4"/>
      <c r="Q12" s="4"/>
    </row>
    <row r="13" spans="1:17" ht="27.75" hidden="1" customHeight="1" x14ac:dyDescent="0.2">
      <c r="A13" s="43" t="s">
        <v>3317</v>
      </c>
      <c r="B13" s="380" t="s">
        <v>3318</v>
      </c>
      <c r="C13" s="376"/>
      <c r="D13" s="4"/>
      <c r="E13" s="4"/>
      <c r="F13" s="4"/>
      <c r="G13" s="4"/>
      <c r="H13" s="4"/>
      <c r="I13" s="4"/>
      <c r="J13" s="4"/>
      <c r="K13" s="4"/>
      <c r="L13" s="4"/>
      <c r="M13" s="4"/>
      <c r="N13" s="4"/>
      <c r="O13" s="4"/>
      <c r="P13" s="4"/>
      <c r="Q13" s="4"/>
    </row>
    <row r="14" spans="1:17" ht="45.75" hidden="1" customHeight="1" x14ac:dyDescent="0.2">
      <c r="A14" s="43" t="s">
        <v>3319</v>
      </c>
      <c r="B14" s="380" t="s">
        <v>3320</v>
      </c>
      <c r="C14" s="376"/>
      <c r="D14" s="4"/>
      <c r="E14" s="4"/>
      <c r="F14" s="4"/>
      <c r="G14" s="4"/>
      <c r="H14" s="4"/>
      <c r="I14" s="4"/>
      <c r="J14" s="4"/>
      <c r="K14" s="4"/>
      <c r="L14" s="4"/>
      <c r="M14" s="4"/>
      <c r="N14" s="4"/>
      <c r="O14" s="4"/>
      <c r="P14" s="4"/>
      <c r="Q14" s="4"/>
    </row>
    <row r="15" spans="1:17" ht="45.75" hidden="1" customHeight="1" x14ac:dyDescent="0.2">
      <c r="A15" s="43" t="s">
        <v>3321</v>
      </c>
      <c r="B15" s="380" t="s">
        <v>3322</v>
      </c>
      <c r="C15" s="376"/>
      <c r="D15" s="4"/>
      <c r="E15" s="4"/>
      <c r="F15" s="4"/>
      <c r="G15" s="4"/>
      <c r="H15" s="4"/>
      <c r="I15" s="4"/>
      <c r="J15" s="4"/>
      <c r="K15" s="4"/>
      <c r="L15" s="4"/>
      <c r="M15" s="4"/>
      <c r="N15" s="4"/>
      <c r="O15" s="4"/>
      <c r="P15" s="4"/>
      <c r="Q15" s="4"/>
    </row>
    <row r="16" spans="1:17" ht="51" hidden="1" customHeight="1" x14ac:dyDescent="0.2">
      <c r="A16" s="43" t="s">
        <v>3323</v>
      </c>
      <c r="B16" s="380" t="s">
        <v>3324</v>
      </c>
      <c r="C16" s="376"/>
      <c r="D16" s="4"/>
      <c r="E16" s="4"/>
      <c r="F16" s="4"/>
      <c r="G16" s="4"/>
      <c r="H16" s="4"/>
      <c r="I16" s="4"/>
      <c r="J16" s="4"/>
      <c r="K16" s="4"/>
      <c r="L16" s="4"/>
      <c r="M16" s="4"/>
      <c r="N16" s="4"/>
      <c r="O16" s="4"/>
      <c r="P16" s="4"/>
      <c r="Q16" s="4"/>
    </row>
    <row r="17" spans="1:17" ht="27.75" hidden="1" customHeight="1" x14ac:dyDescent="0.2">
      <c r="A17" s="43" t="s">
        <v>3325</v>
      </c>
      <c r="B17" s="380" t="s">
        <v>3326</v>
      </c>
      <c r="C17" s="376"/>
      <c r="D17" s="4"/>
      <c r="E17" s="4"/>
      <c r="F17" s="4"/>
      <c r="G17" s="4"/>
      <c r="H17" s="4"/>
      <c r="I17" s="4"/>
      <c r="J17" s="4"/>
      <c r="K17" s="4"/>
      <c r="L17" s="4"/>
      <c r="M17" s="4"/>
      <c r="N17" s="4"/>
      <c r="O17" s="4"/>
      <c r="P17" s="4"/>
      <c r="Q17" s="4"/>
    </row>
    <row r="18" spans="1:17" ht="27.75" hidden="1" customHeight="1" x14ac:dyDescent="0.2">
      <c r="A18" s="43" t="s">
        <v>3327</v>
      </c>
      <c r="B18" s="380" t="s">
        <v>3328</v>
      </c>
      <c r="C18" s="376"/>
      <c r="D18" s="4"/>
      <c r="E18" s="4"/>
      <c r="F18" s="4"/>
      <c r="G18" s="4"/>
      <c r="H18" s="4"/>
      <c r="I18" s="4"/>
      <c r="J18" s="4"/>
      <c r="K18" s="4"/>
      <c r="L18" s="4"/>
      <c r="M18" s="4"/>
      <c r="N18" s="4"/>
      <c r="O18" s="4"/>
      <c r="P18" s="4"/>
      <c r="Q18" s="4"/>
    </row>
    <row r="19" spans="1:17" ht="45" hidden="1" customHeight="1" x14ac:dyDescent="0.2">
      <c r="A19" s="43" t="s">
        <v>3327</v>
      </c>
      <c r="B19" s="380" t="s">
        <v>3329</v>
      </c>
      <c r="C19" s="376"/>
      <c r="D19" s="4"/>
      <c r="E19" s="4"/>
      <c r="F19" s="4"/>
      <c r="G19" s="4"/>
      <c r="H19" s="4"/>
      <c r="I19" s="4"/>
      <c r="J19" s="4"/>
      <c r="K19" s="4"/>
      <c r="L19" s="4"/>
      <c r="M19" s="4"/>
      <c r="N19" s="4"/>
      <c r="O19" s="4"/>
      <c r="P19" s="4"/>
      <c r="Q19" s="4"/>
    </row>
    <row r="20" spans="1:17" ht="45" hidden="1" customHeight="1" x14ac:dyDescent="0.2">
      <c r="A20" s="43" t="s">
        <v>3330</v>
      </c>
      <c r="B20" s="380" t="s">
        <v>3331</v>
      </c>
      <c r="C20" s="376"/>
      <c r="D20" s="4"/>
      <c r="E20" s="4"/>
      <c r="F20" s="4"/>
      <c r="G20" s="4"/>
      <c r="H20" s="4"/>
      <c r="I20" s="4"/>
      <c r="J20" s="4"/>
      <c r="K20" s="4"/>
      <c r="L20" s="4"/>
      <c r="M20" s="4"/>
      <c r="N20" s="4"/>
      <c r="O20" s="4"/>
      <c r="P20" s="4"/>
      <c r="Q20" s="4"/>
    </row>
    <row r="21" spans="1:17" ht="30" hidden="1" customHeight="1" x14ac:dyDescent="0.2">
      <c r="A21" s="43" t="s">
        <v>3332</v>
      </c>
      <c r="B21" s="380" t="s">
        <v>3333</v>
      </c>
      <c r="C21" s="376"/>
      <c r="D21" s="4"/>
      <c r="E21" s="4"/>
      <c r="F21" s="4"/>
      <c r="G21" s="4"/>
      <c r="H21" s="4"/>
      <c r="I21" s="4"/>
      <c r="J21" s="4"/>
      <c r="K21" s="4"/>
      <c r="L21" s="4"/>
      <c r="M21" s="4"/>
      <c r="N21" s="4"/>
      <c r="O21" s="4"/>
      <c r="P21" s="4"/>
      <c r="Q21" s="4"/>
    </row>
    <row r="22" spans="1:17" ht="30" hidden="1" customHeight="1" x14ac:dyDescent="0.2">
      <c r="A22" s="43" t="s">
        <v>3334</v>
      </c>
      <c r="B22" s="380" t="s">
        <v>3335</v>
      </c>
      <c r="C22" s="376"/>
      <c r="D22" s="4"/>
      <c r="E22" s="4"/>
      <c r="F22" s="4"/>
      <c r="G22" s="4"/>
      <c r="H22" s="4"/>
      <c r="I22" s="4"/>
      <c r="J22" s="4"/>
      <c r="K22" s="4"/>
      <c r="L22" s="4"/>
      <c r="M22" s="4"/>
      <c r="N22" s="4"/>
      <c r="O22" s="4"/>
      <c r="P22" s="4"/>
      <c r="Q22" s="4"/>
    </row>
    <row r="23" spans="1:17" ht="30" hidden="1" customHeight="1" x14ac:dyDescent="0.2">
      <c r="A23" s="43" t="s">
        <v>3336</v>
      </c>
      <c r="B23" s="380" t="s">
        <v>3337</v>
      </c>
      <c r="C23" s="376"/>
      <c r="D23" s="4"/>
      <c r="E23" s="4"/>
      <c r="F23" s="4"/>
      <c r="G23" s="4"/>
      <c r="H23" s="4"/>
      <c r="I23" s="4"/>
      <c r="J23" s="4"/>
      <c r="K23" s="4"/>
      <c r="L23" s="4"/>
      <c r="M23" s="4"/>
      <c r="N23" s="4"/>
      <c r="O23" s="4"/>
      <c r="P23" s="4"/>
      <c r="Q23" s="4"/>
    </row>
    <row r="24" spans="1:17" ht="30" hidden="1" customHeight="1" x14ac:dyDescent="0.2">
      <c r="A24" s="43" t="s">
        <v>3338</v>
      </c>
      <c r="B24" s="380" t="s">
        <v>3339</v>
      </c>
      <c r="C24" s="376"/>
      <c r="D24" s="4"/>
      <c r="E24" s="4"/>
      <c r="F24" s="4"/>
      <c r="G24" s="4"/>
      <c r="H24" s="4"/>
      <c r="I24" s="4"/>
      <c r="J24" s="4"/>
      <c r="K24" s="4"/>
      <c r="L24" s="4"/>
      <c r="M24" s="4"/>
      <c r="N24" s="4"/>
      <c r="O24" s="4"/>
      <c r="P24" s="4"/>
      <c r="Q24" s="4"/>
    </row>
    <row r="25" spans="1:17" ht="30" hidden="1" customHeight="1" x14ac:dyDescent="0.2">
      <c r="A25" s="43" t="s">
        <v>3340</v>
      </c>
      <c r="B25" s="380" t="s">
        <v>3341</v>
      </c>
      <c r="C25" s="376"/>
      <c r="D25" s="4"/>
      <c r="E25" s="4"/>
      <c r="F25" s="4"/>
      <c r="G25" s="4"/>
      <c r="H25" s="4"/>
      <c r="I25" s="4"/>
      <c r="J25" s="4"/>
      <c r="K25" s="4"/>
      <c r="L25" s="4"/>
      <c r="M25" s="4"/>
      <c r="N25" s="4"/>
      <c r="O25" s="4"/>
      <c r="P25" s="4"/>
      <c r="Q25" s="4"/>
    </row>
    <row r="26" spans="1:17" ht="30" hidden="1" customHeight="1" x14ac:dyDescent="0.2">
      <c r="A26" s="43" t="s">
        <v>3342</v>
      </c>
      <c r="B26" s="380" t="s">
        <v>3343</v>
      </c>
      <c r="C26" s="376"/>
      <c r="D26" s="4"/>
      <c r="E26" s="4"/>
      <c r="F26" s="4"/>
      <c r="G26" s="4"/>
      <c r="H26" s="4"/>
      <c r="I26" s="4"/>
      <c r="J26" s="4"/>
      <c r="K26" s="4"/>
      <c r="L26" s="4"/>
      <c r="M26" s="4"/>
      <c r="N26" s="4"/>
      <c r="O26" s="4"/>
      <c r="P26" s="4"/>
      <c r="Q26" s="4"/>
    </row>
    <row r="27" spans="1:17" ht="70.5" hidden="1" customHeight="1" x14ac:dyDescent="0.2">
      <c r="A27" s="43" t="s">
        <v>3344</v>
      </c>
      <c r="B27" s="380" t="s">
        <v>3345</v>
      </c>
      <c r="C27" s="376"/>
      <c r="D27" s="4"/>
      <c r="E27" s="4"/>
      <c r="F27" s="4"/>
      <c r="G27" s="4"/>
      <c r="H27" s="4"/>
      <c r="I27" s="4"/>
      <c r="J27" s="4"/>
      <c r="K27" s="4"/>
      <c r="L27" s="4"/>
      <c r="M27" s="4"/>
      <c r="N27" s="4"/>
      <c r="O27" s="4"/>
      <c r="P27" s="4"/>
      <c r="Q27" s="4"/>
    </row>
    <row r="28" spans="1:17" ht="48" hidden="1" customHeight="1" x14ac:dyDescent="0.2">
      <c r="A28" s="43" t="s">
        <v>3346</v>
      </c>
      <c r="B28" s="380" t="s">
        <v>3347</v>
      </c>
      <c r="C28" s="376"/>
      <c r="D28" s="4"/>
      <c r="E28" s="4"/>
      <c r="F28" s="4"/>
      <c r="G28" s="4"/>
      <c r="H28" s="4"/>
      <c r="I28" s="4"/>
      <c r="J28" s="4"/>
      <c r="K28" s="4"/>
      <c r="L28" s="4"/>
      <c r="M28" s="4"/>
      <c r="N28" s="4"/>
      <c r="O28" s="4"/>
      <c r="P28" s="4"/>
      <c r="Q28" s="4"/>
    </row>
    <row r="29" spans="1:17" ht="100.5" hidden="1" customHeight="1" x14ac:dyDescent="0.2">
      <c r="A29" s="43" t="s">
        <v>3348</v>
      </c>
      <c r="B29" s="380" t="s">
        <v>3349</v>
      </c>
      <c r="C29" s="376"/>
      <c r="D29" s="4"/>
      <c r="E29" s="4"/>
      <c r="F29" s="4"/>
      <c r="G29" s="4"/>
      <c r="H29" s="4"/>
      <c r="I29" s="4"/>
      <c r="J29" s="4"/>
      <c r="K29" s="4"/>
      <c r="L29" s="4"/>
      <c r="M29" s="4"/>
      <c r="N29" s="4"/>
      <c r="O29" s="4"/>
      <c r="P29" s="4"/>
      <c r="Q29" s="4"/>
    </row>
    <row r="30" spans="1:17" ht="45" hidden="1" customHeight="1" x14ac:dyDescent="0.2">
      <c r="A30" s="43" t="s">
        <v>3350</v>
      </c>
      <c r="B30" s="380" t="s">
        <v>3351</v>
      </c>
      <c r="C30" s="376"/>
      <c r="D30" s="4"/>
      <c r="E30" s="4"/>
      <c r="F30" s="4"/>
      <c r="G30" s="4"/>
      <c r="H30" s="4"/>
      <c r="I30" s="4"/>
      <c r="J30" s="4"/>
      <c r="K30" s="4"/>
      <c r="L30" s="4"/>
      <c r="M30" s="4"/>
      <c r="N30" s="4"/>
      <c r="O30" s="4"/>
      <c r="P30" s="4"/>
      <c r="Q30" s="4"/>
    </row>
    <row r="31" spans="1:17" ht="45" hidden="1" customHeight="1" x14ac:dyDescent="0.2">
      <c r="A31" s="43" t="s">
        <v>3352</v>
      </c>
      <c r="B31" s="380" t="s">
        <v>3353</v>
      </c>
      <c r="C31" s="376"/>
      <c r="D31" s="4"/>
      <c r="E31" s="4"/>
      <c r="F31" s="4"/>
      <c r="G31" s="4"/>
      <c r="H31" s="4"/>
      <c r="I31" s="4"/>
      <c r="J31" s="4"/>
      <c r="K31" s="4"/>
      <c r="L31" s="4"/>
      <c r="M31" s="4"/>
      <c r="N31" s="4"/>
      <c r="O31" s="4"/>
      <c r="P31" s="4"/>
      <c r="Q31" s="4"/>
    </row>
    <row r="32" spans="1:17" ht="45" hidden="1" customHeight="1" x14ac:dyDescent="0.2">
      <c r="A32" s="43" t="s">
        <v>3354</v>
      </c>
      <c r="B32" s="380" t="s">
        <v>3355</v>
      </c>
      <c r="C32" s="376"/>
      <c r="D32" s="4"/>
      <c r="E32" s="4"/>
      <c r="F32" s="4"/>
      <c r="G32" s="4"/>
      <c r="H32" s="4"/>
      <c r="I32" s="4"/>
      <c r="J32" s="4"/>
      <c r="K32" s="4"/>
      <c r="L32" s="4"/>
      <c r="M32" s="4"/>
      <c r="N32" s="4"/>
      <c r="O32" s="4"/>
      <c r="P32" s="4"/>
      <c r="Q32" s="4"/>
    </row>
    <row r="33" spans="1:17" ht="72" hidden="1" customHeight="1" x14ac:dyDescent="0.2">
      <c r="A33" s="43" t="s">
        <v>3356</v>
      </c>
      <c r="B33" s="380" t="s">
        <v>3357</v>
      </c>
      <c r="C33" s="376"/>
      <c r="D33" s="4"/>
      <c r="E33" s="4"/>
      <c r="F33" s="4"/>
      <c r="G33" s="4"/>
      <c r="H33" s="4"/>
      <c r="I33" s="4"/>
      <c r="J33" s="4"/>
      <c r="K33" s="4"/>
      <c r="L33" s="4"/>
      <c r="M33" s="4"/>
      <c r="N33" s="4"/>
      <c r="O33" s="4"/>
      <c r="P33" s="4"/>
      <c r="Q33" s="4"/>
    </row>
    <row r="34" spans="1:17" ht="79.5" hidden="1" customHeight="1" x14ac:dyDescent="0.2">
      <c r="A34" s="43" t="s">
        <v>3358</v>
      </c>
      <c r="B34" s="380" t="s">
        <v>3359</v>
      </c>
      <c r="C34" s="376"/>
      <c r="D34" s="4"/>
      <c r="E34" s="4"/>
      <c r="F34" s="4"/>
      <c r="G34" s="4"/>
      <c r="H34" s="4"/>
      <c r="I34" s="4"/>
      <c r="J34" s="4"/>
      <c r="K34" s="4"/>
      <c r="L34" s="4"/>
      <c r="M34" s="4"/>
      <c r="N34" s="4"/>
      <c r="O34" s="4"/>
      <c r="P34" s="4"/>
      <c r="Q34" s="4"/>
    </row>
    <row r="35" spans="1:17" ht="70.5" hidden="1" customHeight="1" x14ac:dyDescent="0.2">
      <c r="A35" s="43" t="s">
        <v>3360</v>
      </c>
      <c r="B35" s="380" t="s">
        <v>3361</v>
      </c>
      <c r="C35" s="376"/>
      <c r="D35" s="4"/>
      <c r="E35" s="4"/>
      <c r="F35" s="4"/>
      <c r="G35" s="4"/>
      <c r="H35" s="4"/>
      <c r="I35" s="4"/>
      <c r="J35" s="4"/>
      <c r="K35" s="4"/>
      <c r="L35" s="4"/>
      <c r="M35" s="4"/>
      <c r="N35" s="4"/>
      <c r="O35" s="4"/>
      <c r="P35" s="4"/>
      <c r="Q35" s="4"/>
    </row>
    <row r="36" spans="1:17" ht="45.75" hidden="1" customHeight="1" x14ac:dyDescent="0.2">
      <c r="A36" s="43" t="s">
        <v>3362</v>
      </c>
      <c r="B36" s="380" t="s">
        <v>3363</v>
      </c>
      <c r="C36" s="376"/>
      <c r="D36" s="4"/>
      <c r="E36" s="4"/>
      <c r="F36" s="4"/>
      <c r="G36" s="4"/>
      <c r="H36" s="4"/>
      <c r="I36" s="4"/>
      <c r="J36" s="4"/>
      <c r="K36" s="4"/>
      <c r="L36" s="4"/>
      <c r="M36" s="4"/>
      <c r="N36" s="4"/>
      <c r="O36" s="4"/>
      <c r="P36" s="4"/>
      <c r="Q36" s="4"/>
    </row>
    <row r="37" spans="1:17" ht="54.75" hidden="1" customHeight="1" x14ac:dyDescent="0.2">
      <c r="A37" s="43" t="s">
        <v>3364</v>
      </c>
      <c r="B37" s="380" t="s">
        <v>3365</v>
      </c>
      <c r="C37" s="376"/>
      <c r="D37" s="4"/>
      <c r="E37" s="4"/>
      <c r="F37" s="4"/>
      <c r="G37" s="4"/>
      <c r="H37" s="4"/>
      <c r="I37" s="4"/>
      <c r="J37" s="4"/>
      <c r="K37" s="4"/>
      <c r="L37" s="4"/>
      <c r="M37" s="4"/>
      <c r="N37" s="4"/>
      <c r="O37" s="4"/>
      <c r="P37" s="4"/>
      <c r="Q37" s="4"/>
    </row>
    <row r="38" spans="1:17" ht="37.5" hidden="1" customHeight="1" x14ac:dyDescent="0.2">
      <c r="A38" s="43" t="s">
        <v>3366</v>
      </c>
      <c r="B38" s="380" t="s">
        <v>3367</v>
      </c>
      <c r="C38" s="376"/>
      <c r="D38" s="4"/>
      <c r="E38" s="4"/>
      <c r="F38" s="4"/>
      <c r="G38" s="4"/>
      <c r="H38" s="4"/>
      <c r="I38" s="4"/>
      <c r="J38" s="4"/>
      <c r="K38" s="4"/>
      <c r="L38" s="4"/>
      <c r="M38" s="4"/>
      <c r="N38" s="4"/>
      <c r="O38" s="4"/>
      <c r="P38" s="4"/>
      <c r="Q38" s="4"/>
    </row>
    <row r="39" spans="1:17" ht="61.5" hidden="1" customHeight="1" x14ac:dyDescent="0.2">
      <c r="A39" s="43" t="s">
        <v>3368</v>
      </c>
      <c r="B39" s="380" t="s">
        <v>3369</v>
      </c>
      <c r="C39" s="376"/>
      <c r="D39" s="4"/>
      <c r="E39" s="4"/>
      <c r="F39" s="4"/>
      <c r="G39" s="4"/>
      <c r="H39" s="4"/>
      <c r="I39" s="4"/>
      <c r="J39" s="4"/>
      <c r="K39" s="4"/>
      <c r="L39" s="4"/>
      <c r="M39" s="4"/>
      <c r="N39" s="4"/>
      <c r="O39" s="4"/>
      <c r="P39" s="4"/>
      <c r="Q39" s="4"/>
    </row>
    <row r="40" spans="1:17" ht="53.25" hidden="1" customHeight="1" x14ac:dyDescent="0.2">
      <c r="A40" s="43" t="s">
        <v>3370</v>
      </c>
      <c r="B40" s="380" t="s">
        <v>3371</v>
      </c>
      <c r="C40" s="376"/>
      <c r="D40" s="4"/>
      <c r="E40" s="4"/>
      <c r="F40" s="4"/>
      <c r="G40" s="4"/>
      <c r="H40" s="4"/>
      <c r="I40" s="4"/>
      <c r="J40" s="4"/>
      <c r="K40" s="4"/>
      <c r="L40" s="4"/>
      <c r="M40" s="4"/>
      <c r="N40" s="4"/>
      <c r="O40" s="4"/>
      <c r="P40" s="4"/>
      <c r="Q40" s="4"/>
    </row>
    <row r="41" spans="1:17" ht="73.5" hidden="1" customHeight="1" x14ac:dyDescent="0.2">
      <c r="A41" s="43" t="s">
        <v>3372</v>
      </c>
      <c r="B41" s="380" t="s">
        <v>3373</v>
      </c>
      <c r="C41" s="376"/>
      <c r="D41" s="4"/>
      <c r="E41" s="4"/>
      <c r="F41" s="4"/>
      <c r="G41" s="4"/>
      <c r="H41" s="4"/>
      <c r="I41" s="4"/>
      <c r="J41" s="4"/>
      <c r="K41" s="4"/>
      <c r="L41" s="4"/>
      <c r="M41" s="4"/>
      <c r="N41" s="4"/>
      <c r="O41" s="4"/>
      <c r="P41" s="4"/>
      <c r="Q41" s="4"/>
    </row>
    <row r="42" spans="1:17" ht="57.75" hidden="1" customHeight="1" x14ac:dyDescent="0.2">
      <c r="A42" s="43" t="s">
        <v>3374</v>
      </c>
      <c r="B42" s="380" t="s">
        <v>3375</v>
      </c>
      <c r="C42" s="376"/>
      <c r="D42" s="4"/>
      <c r="E42" s="4"/>
      <c r="F42" s="4"/>
      <c r="G42" s="4"/>
      <c r="H42" s="4"/>
      <c r="I42" s="4"/>
      <c r="J42" s="4"/>
      <c r="K42" s="4"/>
      <c r="L42" s="4"/>
      <c r="M42" s="4"/>
      <c r="N42" s="4"/>
      <c r="O42" s="4"/>
      <c r="P42" s="4"/>
      <c r="Q42" s="4"/>
    </row>
    <row r="43" spans="1:17" ht="84" hidden="1" customHeight="1" x14ac:dyDescent="0.2">
      <c r="A43" s="43" t="s">
        <v>3376</v>
      </c>
      <c r="B43" s="380" t="s">
        <v>3377</v>
      </c>
      <c r="C43" s="376"/>
      <c r="D43" s="4"/>
      <c r="E43" s="4"/>
      <c r="F43" s="4"/>
      <c r="G43" s="4"/>
      <c r="H43" s="4"/>
      <c r="I43" s="4"/>
      <c r="J43" s="4"/>
      <c r="K43" s="4"/>
      <c r="L43" s="4"/>
      <c r="M43" s="4"/>
      <c r="N43" s="4"/>
      <c r="O43" s="4"/>
      <c r="P43" s="4"/>
      <c r="Q43" s="4"/>
    </row>
    <row r="44" spans="1:17" ht="48" hidden="1" customHeight="1" x14ac:dyDescent="0.2">
      <c r="A44" s="43" t="s">
        <v>3378</v>
      </c>
      <c r="B44" s="380" t="s">
        <v>3379</v>
      </c>
      <c r="C44" s="376"/>
      <c r="D44" s="4"/>
      <c r="E44" s="4"/>
      <c r="F44" s="4"/>
      <c r="G44" s="4"/>
      <c r="H44" s="4"/>
      <c r="I44" s="4"/>
      <c r="J44" s="4"/>
      <c r="K44" s="4"/>
      <c r="L44" s="4"/>
      <c r="M44" s="4"/>
      <c r="N44" s="4"/>
      <c r="O44" s="4"/>
      <c r="P44" s="4"/>
      <c r="Q44" s="4"/>
    </row>
    <row r="45" spans="1:17" ht="57" hidden="1" customHeight="1" x14ac:dyDescent="0.2">
      <c r="A45" s="43" t="s">
        <v>3380</v>
      </c>
      <c r="B45" s="380" t="s">
        <v>3381</v>
      </c>
      <c r="C45" s="376"/>
      <c r="D45" s="4"/>
      <c r="E45" s="4"/>
      <c r="F45" s="4"/>
      <c r="G45" s="4"/>
      <c r="H45" s="4"/>
      <c r="I45" s="4"/>
      <c r="J45" s="4"/>
      <c r="K45" s="4"/>
      <c r="L45" s="4"/>
      <c r="M45" s="4"/>
      <c r="N45" s="4"/>
      <c r="O45" s="4"/>
      <c r="P45" s="4"/>
      <c r="Q45" s="4"/>
    </row>
    <row r="46" spans="1:17" ht="73.5" hidden="1" customHeight="1" x14ac:dyDescent="0.2">
      <c r="A46" s="43" t="s">
        <v>3382</v>
      </c>
      <c r="B46" s="381" t="s">
        <v>3383</v>
      </c>
      <c r="C46" s="376"/>
      <c r="D46" s="41"/>
      <c r="E46" s="4"/>
      <c r="F46" s="4"/>
      <c r="G46" s="4"/>
      <c r="H46" s="4"/>
      <c r="I46" s="4"/>
      <c r="J46" s="4"/>
      <c r="K46" s="4"/>
      <c r="L46" s="4"/>
      <c r="M46" s="4"/>
      <c r="N46" s="4"/>
      <c r="O46" s="4"/>
      <c r="P46" s="4"/>
      <c r="Q46" s="4"/>
    </row>
    <row r="47" spans="1:17" ht="66" hidden="1" customHeight="1" x14ac:dyDescent="0.2">
      <c r="A47" s="48" t="s">
        <v>3384</v>
      </c>
      <c r="B47" s="382" t="s">
        <v>3385</v>
      </c>
      <c r="C47" s="382"/>
      <c r="D47" s="4"/>
      <c r="E47" s="4"/>
      <c r="F47" s="4"/>
      <c r="G47" s="4"/>
      <c r="H47" s="4"/>
      <c r="I47" s="4"/>
      <c r="J47" s="4"/>
      <c r="K47" s="4"/>
      <c r="L47" s="4"/>
      <c r="M47" s="4"/>
      <c r="N47" s="4"/>
      <c r="O47" s="4"/>
      <c r="P47" s="4"/>
      <c r="Q47" s="4"/>
    </row>
    <row r="48" spans="1:17" ht="123.75" customHeight="1" x14ac:dyDescent="0.2">
      <c r="A48" s="269" t="s">
        <v>3386</v>
      </c>
      <c r="B48" s="379" t="s">
        <v>3387</v>
      </c>
      <c r="C48" s="378"/>
      <c r="D48" s="4"/>
      <c r="E48" s="4"/>
      <c r="F48" s="4"/>
      <c r="G48" s="4"/>
      <c r="H48" s="4"/>
      <c r="I48" s="4"/>
      <c r="J48" s="4"/>
      <c r="K48" s="4"/>
      <c r="L48" s="4"/>
      <c r="M48" s="4"/>
      <c r="N48" s="4"/>
      <c r="O48" s="4"/>
      <c r="P48" s="4"/>
      <c r="Q48" s="4"/>
    </row>
    <row r="49" spans="1:17" ht="34.5" customHeight="1" x14ac:dyDescent="0.2">
      <c r="A49" s="269" t="s">
        <v>3388</v>
      </c>
      <c r="B49" s="377" t="s">
        <v>3389</v>
      </c>
      <c r="C49" s="378"/>
      <c r="D49" s="4"/>
      <c r="E49" s="4"/>
      <c r="F49" s="4"/>
      <c r="G49" s="4"/>
      <c r="H49" s="4"/>
      <c r="I49" s="4"/>
      <c r="J49" s="4"/>
      <c r="K49" s="4"/>
      <c r="L49" s="4"/>
      <c r="M49" s="4"/>
      <c r="N49" s="4"/>
      <c r="O49" s="4"/>
      <c r="P49" s="4"/>
      <c r="Q49" s="4"/>
    </row>
    <row r="50" spans="1:17" ht="34.5" customHeight="1" x14ac:dyDescent="0.2">
      <c r="A50" s="269" t="s">
        <v>3390</v>
      </c>
      <c r="B50" s="377" t="s">
        <v>3391</v>
      </c>
      <c r="C50" s="378"/>
      <c r="D50" s="4"/>
      <c r="E50" s="4"/>
      <c r="F50" s="4"/>
      <c r="G50" s="4"/>
      <c r="H50" s="4"/>
      <c r="I50" s="4"/>
      <c r="J50" s="4"/>
      <c r="K50" s="4"/>
      <c r="L50" s="4"/>
      <c r="M50" s="4"/>
      <c r="N50" s="4"/>
      <c r="O50" s="4"/>
      <c r="P50" s="4"/>
      <c r="Q50" s="4"/>
    </row>
    <row r="51" spans="1:17" ht="31.5" customHeight="1" x14ac:dyDescent="0.2">
      <c r="A51" s="311" t="s">
        <v>3392</v>
      </c>
      <c r="B51" s="375"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2023-02-09T10:20:52Z</dcterms:modified>
</cp:coreProperties>
</file>